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545" windowWidth="15405" windowHeight="11640" tabRatio="803" activeTab="1"/>
  </bookViews>
  <sheets>
    <sheet name=" MİZAN" sheetId="1" r:id="rId1"/>
    <sheet name="GEÇİCİ MATRAHI " sheetId="2" r:id="rId2"/>
    <sheet name="GELİR TABLOSU" sheetId="3" r:id="rId3"/>
    <sheet name="GEÇİCİ  VERGİ BEYANNAME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feslegenli</author>
  </authors>
  <commentList>
    <comment ref="G7" authorId="0">
      <text>
        <r>
          <rPr>
            <b/>
            <sz val="8"/>
            <rFont val="Tahoma"/>
            <family val="0"/>
          </rPr>
          <t>feslegenli:</t>
        </r>
        <r>
          <rPr>
            <sz val="8"/>
            <rFont val="Tahoma"/>
            <family val="0"/>
          </rPr>
          <t xml:space="preserve">
BU  DÖNEMDEKİ ALIŞLAR</t>
        </r>
      </text>
    </comment>
    <comment ref="G6" authorId="0">
      <text>
        <r>
          <rPr>
            <b/>
            <sz val="8"/>
            <rFont val="Tahoma"/>
            <family val="0"/>
          </rPr>
          <t>feslegenli:</t>
        </r>
        <r>
          <rPr>
            <sz val="8"/>
            <rFont val="Tahoma"/>
            <family val="0"/>
          </rPr>
          <t xml:space="preserve">
BİR ÖNCEKİ   GEÇİCİ  VERGİ D.SONU STOĞU</t>
        </r>
      </text>
    </comment>
  </commentList>
</comments>
</file>

<file path=xl/comments4.xml><?xml version="1.0" encoding="utf-8"?>
<comments xmlns="http://schemas.openxmlformats.org/spreadsheetml/2006/main">
  <authors>
    <author>guven</author>
  </authors>
  <commentList>
    <comment ref="C28" authorId="0">
      <text>
        <r>
          <rPr>
            <b/>
            <sz val="8"/>
            <rFont val="Tahoma"/>
            <family val="0"/>
          </rPr>
          <t>guven:</t>
        </r>
        <r>
          <rPr>
            <sz val="8"/>
            <rFont val="Tahoma"/>
            <family val="0"/>
          </rPr>
          <t xml:space="preserve">
elle  yazınız
</t>
        </r>
      </text>
    </comment>
  </commentList>
</comments>
</file>

<file path=xl/sharedStrings.xml><?xml version="1.0" encoding="utf-8"?>
<sst xmlns="http://schemas.openxmlformats.org/spreadsheetml/2006/main" count="460" uniqueCount="384">
  <si>
    <t>TOPLAM</t>
  </si>
  <si>
    <t>MADDİ DURAN VARLIKLAR</t>
  </si>
  <si>
    <t>MALİ DURAN VARLIKLAR</t>
  </si>
  <si>
    <t>STOKLAR</t>
  </si>
  <si>
    <t>NET SATIŞLAR</t>
  </si>
  <si>
    <t>FİNANSMAN GİDERLERİ</t>
  </si>
  <si>
    <t xml:space="preserve">      </t>
  </si>
  <si>
    <t xml:space="preserve"> KODU</t>
  </si>
  <si>
    <t>HESAP ADI</t>
  </si>
  <si>
    <t xml:space="preserve">BORÇ BAKİYE </t>
  </si>
  <si>
    <t>ALACAK BAKİYE</t>
  </si>
  <si>
    <t>HAZIR DEĞERLER</t>
  </si>
  <si>
    <t xml:space="preserve">KASA </t>
  </si>
  <si>
    <t>ALINAN ÇEKLER</t>
  </si>
  <si>
    <t>BANKALAR</t>
  </si>
  <si>
    <t>VERİLEN ÇEKLER VE ÖDM.EMİRLERİ (-)</t>
  </si>
  <si>
    <t>DİĞER HAZIR DEĞERLERİ</t>
  </si>
  <si>
    <t>MENKUL KIYMETLER</t>
  </si>
  <si>
    <t>HİSSE SENETLERİ</t>
  </si>
  <si>
    <t>ÖZEL KESİM TAH.SEN.VE BONOLARI</t>
  </si>
  <si>
    <t>KAMU KESİMİ TAH.SEN.VE BONOLARI</t>
  </si>
  <si>
    <t>DİĞER MENKUL KIYMETLER</t>
  </si>
  <si>
    <t>MENKUL KIYMETLER DEĞ.DÜŞ.KARŞ.(-)</t>
  </si>
  <si>
    <t>TİCARİ ALACAKLAR</t>
  </si>
  <si>
    <t>ALICILAR</t>
  </si>
  <si>
    <t>ALACAK SENETLERİ</t>
  </si>
  <si>
    <t>ALACAK SENETLERİ REESKONTU (-)</t>
  </si>
  <si>
    <t>ALINAN VADELİ ÇEKLER *</t>
  </si>
  <si>
    <t>VERİLEN DEPOZİTO VE TEMİNATLAR</t>
  </si>
  <si>
    <t>DİĞER TİCARİ ALACAKLAR</t>
  </si>
  <si>
    <t>ŞÜPHELİ TİCARİ ALACAKLAR</t>
  </si>
  <si>
    <t>ŞÜPHELİ TİCARİ ALACAKLAR KARŞ. (-)</t>
  </si>
  <si>
    <t>DİĞER ALACAKLAR</t>
  </si>
  <si>
    <t>GRUP ŞİRKETLERDEN ALACAKLAR *</t>
  </si>
  <si>
    <t>ORTAKLARDAN ALACAKLAR</t>
  </si>
  <si>
    <t>İŞTİRAKLERDEN ALACAKLAR</t>
  </si>
  <si>
    <t>BAĞLI ORTAKLIKLARDAN ALACAKLAR</t>
  </si>
  <si>
    <t>PERSONELDEN ALACAKLAR</t>
  </si>
  <si>
    <t>DİĞER ÇEŞİTLİ ALACAKLAR</t>
  </si>
  <si>
    <t>DİĞER ALACAK SENETLERİ REESK.(-)</t>
  </si>
  <si>
    <t>ŞÜPHELİ ALACAKLAR</t>
  </si>
  <si>
    <t>ŞÜPHELİ DİĞER ALACAKLAR KARŞ.(-)</t>
  </si>
  <si>
    <t>İLK MADDE VE MALZEME</t>
  </si>
  <si>
    <t>YARI MAMÜLLER - ÜRETİM</t>
  </si>
  <si>
    <t>MAMÜLLER</t>
  </si>
  <si>
    <t>TİCARİ MALLAR</t>
  </si>
  <si>
    <t>CANLI HAYVAN STOKLARI *</t>
  </si>
  <si>
    <t>İŞLETME DIŞINDAKİ STOKLAR *</t>
  </si>
  <si>
    <t>DİĞER STOKLAR</t>
  </si>
  <si>
    <t>STOK DEĞER DÜŞÜKLÜĞÜ KARŞ.(-)</t>
  </si>
  <si>
    <t>VERİLEN SİPARİŞ AVANSLARI</t>
  </si>
  <si>
    <t>YIL.YAYG.İNŞ.VE ONARIM MALİYETLERİ</t>
  </si>
  <si>
    <t>TAŞERONLARA VERİLEN AVANSLAR</t>
  </si>
  <si>
    <t>GELC.AYL.AİT GİD.VE GELİR TAHAK.</t>
  </si>
  <si>
    <t>GELECEK AYLARA AİT GİDERLER</t>
  </si>
  <si>
    <t>GELİR TAHAKKUKLARI</t>
  </si>
  <si>
    <t>DİĞER DÖNEN VARLIKLAR</t>
  </si>
  <si>
    <t>DEVREDEN K.D.V.</t>
  </si>
  <si>
    <t>İNDİRİLECEK K.D.V.</t>
  </si>
  <si>
    <t>DİĞER K.D.V</t>
  </si>
  <si>
    <t>PEŞİN ÖDENEN VER.VE FONLAR</t>
  </si>
  <si>
    <t>İŞ AVANSLARI</t>
  </si>
  <si>
    <t>PERSONEL AVANSLARI</t>
  </si>
  <si>
    <t>SAYIM VE TESELLÜM NOKSANLARI</t>
  </si>
  <si>
    <t>DİĞER ÇEŞİTLİ DÖNEN VARLIKLAR</t>
  </si>
  <si>
    <t>DİĞER DÖNEN VARLIKLAR KARŞILIĞI (-)</t>
  </si>
  <si>
    <t>ŞÜPHELİ ALACAKLAR KARŞILIĞI(-)</t>
  </si>
  <si>
    <t>ŞÜPHELİ ALACAKLAR *</t>
  </si>
  <si>
    <t>BAĞLI MENKUL KIYMETLER</t>
  </si>
  <si>
    <t>BAĞLI MEN.KIY.DEĞER DÜŞ.KARŞ.(-)</t>
  </si>
  <si>
    <t xml:space="preserve">İŞTİRAKLER </t>
  </si>
  <si>
    <t>İŞTİRAKLERE SERMAYE TAAHHÜT.(-)</t>
  </si>
  <si>
    <t>İŞTİRAKLER SER.PAY.DEĞ.DÜŞ.KARŞ.(-)</t>
  </si>
  <si>
    <t>BAĞLI ORTAKLIKLAR</t>
  </si>
  <si>
    <t>BAĞLI ORT.SERMAYE TAAHHÜTLERİ (-)</t>
  </si>
  <si>
    <t>BAĞ.ORT.SER.PAY.DEĞ DÜŞ.KARŞ.(-)</t>
  </si>
  <si>
    <t>DİĞER MALİ DURAN VARLIKLAR</t>
  </si>
  <si>
    <t>DİĞ.MALİ DURAN VAR.KARŞ.(-)</t>
  </si>
  <si>
    <t>ARAZİ VE ARSALAR</t>
  </si>
  <si>
    <t>YER ALTI VE YERÜSTÜ DÜZENLERİ</t>
  </si>
  <si>
    <t>BİNALAR</t>
  </si>
  <si>
    <t xml:space="preserve">TESİS MAKİNA VE CİHAZLAR </t>
  </si>
  <si>
    <t>TAŞITLAR</t>
  </si>
  <si>
    <t>DEMİRBAŞLAR</t>
  </si>
  <si>
    <t>DİĞER MADDİ DURAN VARLIKLAR</t>
  </si>
  <si>
    <t>BİRİKMİŞ AMORTİSMANLAR (-)</t>
  </si>
  <si>
    <t>YAPILMAKTA OLAN YATIRIMLAR</t>
  </si>
  <si>
    <t>VERİLEN AVANLAR</t>
  </si>
  <si>
    <t>MADDİ OLMAYAN DURAN VARLIKAR</t>
  </si>
  <si>
    <t xml:space="preserve">HAKLAR </t>
  </si>
  <si>
    <t>ŞEREFİYE</t>
  </si>
  <si>
    <t>KURULUŞ VE ÖRGÜTLENME GİDERLERİ</t>
  </si>
  <si>
    <t>ARAŞTIRMA VEGELİŞTİRME GİDERLERİ</t>
  </si>
  <si>
    <t>ÖZEL MALİYETLER</t>
  </si>
  <si>
    <t>FİNANSAL KİRALAMA KONUSU KIYMETLER</t>
  </si>
  <si>
    <t>BİLGİSAYAR PROGRAMLARI</t>
  </si>
  <si>
    <t xml:space="preserve">VERİLEN AVANSLAR </t>
  </si>
  <si>
    <t>ÖZEL TÜKENMEYE TABİ VARLIKLAR</t>
  </si>
  <si>
    <t>ARAMA GİDERLERİ</t>
  </si>
  <si>
    <t>HAZIRLIK VE GELİŞTİRME GİDERLERİ</t>
  </si>
  <si>
    <t>DİĞER ÖZEL TÜKENMEYE TABİ VARLIK.</t>
  </si>
  <si>
    <t>BİRİKMİŞ TÜKENME PAYLARI (-)</t>
  </si>
  <si>
    <t>GELECEK YIL.AİT GİDER.VE GELİR TAH.</t>
  </si>
  <si>
    <t>GELECEK YILLARA AİT GİDERLER</t>
  </si>
  <si>
    <t>DİĞER DURAN VARLIKLAR</t>
  </si>
  <si>
    <t>GELECEK YILLARDA İND. KDV.</t>
  </si>
  <si>
    <t>DİĞER KDV</t>
  </si>
  <si>
    <t>GELECEK YILLAR İHTİYACI STOKLAR</t>
  </si>
  <si>
    <t>ELDEN ÇIKARILACAK STOKLAR VE MDV.</t>
  </si>
  <si>
    <t>PEŞİN ÖDENEN VERGİLER VE FONLAR</t>
  </si>
  <si>
    <t>DİĞER ÇEŞİTLİ DURAN VARLIKLAR</t>
  </si>
  <si>
    <t>MALİ BORÇLAR</t>
  </si>
  <si>
    <t>BANKA KREDİLERİ</t>
  </si>
  <si>
    <t>FİNANSAL KİRALAMA İŞLEML.BORÇLAR</t>
  </si>
  <si>
    <t>U.V.KRED.ANA PARA TAKS.VE FAİZLERİ</t>
  </si>
  <si>
    <t>TAHVİL ANA PARA BORÇ TAKS.VE FAİZL</t>
  </si>
  <si>
    <t>ÇIKARILMIŞ BONO VE SENETLER</t>
  </si>
  <si>
    <t>ÇIKARILMIŞ DİĞER MENKUL KIYMETLER</t>
  </si>
  <si>
    <t>MENKUL KIYMET. İHRAÇ FARKLARI (-)</t>
  </si>
  <si>
    <t>DİĞER MALİ BORÇLAR</t>
  </si>
  <si>
    <t>TİCARİ BORÇLAR</t>
  </si>
  <si>
    <t>SATICILAR</t>
  </si>
  <si>
    <t xml:space="preserve">BORÇ SENETLERİ </t>
  </si>
  <si>
    <t>BORÇ SENETLERİ REESKONTU (-)</t>
  </si>
  <si>
    <t>VERİLEN VADELİ ÇEK.VE ÖDE.EMİR.*</t>
  </si>
  <si>
    <t>ALINAN DEPOZİTO VE TEMİNATLAR</t>
  </si>
  <si>
    <t>DİĞER TİCARİ BORÇLAR</t>
  </si>
  <si>
    <t>DİĞER BORÇLAR</t>
  </si>
  <si>
    <t>GRUP ŞİRKETLERE BORÇLAR*</t>
  </si>
  <si>
    <t>ORTAKLARA BORÇLAR</t>
  </si>
  <si>
    <t>İŞTİRAKLERE BORÇLAR</t>
  </si>
  <si>
    <t>BAĞLI ORTAKLIKLARA BORÇLAR</t>
  </si>
  <si>
    <t>PERSONELE BORÇLAR</t>
  </si>
  <si>
    <t>DİĞER ÇEŞİTLİ BORÇLAR</t>
  </si>
  <si>
    <t>DİĞER BORÇ SENETLERİ REESKONTU(-)</t>
  </si>
  <si>
    <t>ALINAN AVANSLAR</t>
  </si>
  <si>
    <t>ALINAN SİPARİŞ AVANSLARI</t>
  </si>
  <si>
    <t>ALINAN DİĞER AVANSLAR</t>
  </si>
  <si>
    <t>YILL.YAYGIN İNŞ.VE ONARIM HAKEDİŞ.</t>
  </si>
  <si>
    <t>350-358</t>
  </si>
  <si>
    <t>YILL.YAYGIN İNŞ.VE ONARIM HAK.BED.</t>
  </si>
  <si>
    <t>ÖDENECEK VERGİ DİĞER YÜKÜM.</t>
  </si>
  <si>
    <t>ÖDENCEK VERGİ VE FONLAR</t>
  </si>
  <si>
    <t>ÖDENECEK SOSYAL GÜVENLİK KESİN.</t>
  </si>
  <si>
    <t>VADESİ GEÇ.ERT.TAKS.VER.VE DİĞ.YÜ.</t>
  </si>
  <si>
    <t>ÖDENECEK DİĞER YÜKÜMLÜLÜKLER</t>
  </si>
  <si>
    <t>BORÇ VE GİDER KARŞILIKLARI</t>
  </si>
  <si>
    <t>DÖNEM KARI VER.DİĞ.YAS.YÜK.KARŞ.</t>
  </si>
  <si>
    <t>DÖNEM KARI.PEŞ.ÖDE.VER.DİĞ.YÜK.(-)</t>
  </si>
  <si>
    <t>KIDEM TAZMİNATI KARŞILIĞI</t>
  </si>
  <si>
    <t>MALİYET GİDERLERİ KARŞILIĞI</t>
  </si>
  <si>
    <t>DİĞER BORÇ VE GİDER KARŞILIKLARI</t>
  </si>
  <si>
    <t>GEL.AYLARA AİT GELİR.VE GİDER TAH.</t>
  </si>
  <si>
    <t>GELECEK AYLARA AİT GELİRLER</t>
  </si>
  <si>
    <t>GİDER TAHAKKUKLARI</t>
  </si>
  <si>
    <t>DİĞER KISA VADELİ YAB.KAYNAKLAR</t>
  </si>
  <si>
    <t>HESAPLANAN KDV</t>
  </si>
  <si>
    <t>MERKEZ VE ŞUBELER CARİ HESABI</t>
  </si>
  <si>
    <t>SAYIM VE TESELLÜM FAZLALARI</t>
  </si>
  <si>
    <t>DİĞER ÇEŞİTLİ YABANCI KAYNAKLAR</t>
  </si>
  <si>
    <t>ERTELENMİŞ FİNANSAL KİRALAMA BORÇL</t>
  </si>
  <si>
    <t>ÇIKARILMIŞ TAHVİLLER</t>
  </si>
  <si>
    <t>MEN.KIY.İHRAÇ FARKLARI(-)</t>
  </si>
  <si>
    <t>BORÇ SENETLERİ</t>
  </si>
  <si>
    <t>GRUP ŞİRKETLERİNE BORÇLAR *</t>
  </si>
  <si>
    <t>PERSONELE BORÇLAR*</t>
  </si>
  <si>
    <t>DİĞER BORÇ ŞENETLERİ REESK.(-)</t>
  </si>
  <si>
    <t>KAMUYA OLAN ERT.VEYA TAKS.BORÇ</t>
  </si>
  <si>
    <t>GEL.YILLARA AİT GELİR.VE GİDER TAH.</t>
  </si>
  <si>
    <t>DİĞER UZUN VADELİ YABANCI KAYNAK.</t>
  </si>
  <si>
    <t>GEL.YIL.ERT.VEYA TERKİN EDİL.K.D.V.</t>
  </si>
  <si>
    <t>TESİSE KATILMA PAYLARI</t>
  </si>
  <si>
    <t>DİĞER ÇEŞ.UZUN VAD.YAB.KAYNAK.</t>
  </si>
  <si>
    <t xml:space="preserve">ÖDENMİŞ SERMAYE </t>
  </si>
  <si>
    <t>SERMAYE</t>
  </si>
  <si>
    <t>ÖDENMEMİŞ SERMAYE (-)</t>
  </si>
  <si>
    <t>SERMAYE YEDEKLERİ</t>
  </si>
  <si>
    <t>HİSSE SENETLERİ İHRAÇ PRİMLERİ</t>
  </si>
  <si>
    <t>HİSSE SENETLERİ İPTAL KARLARI</t>
  </si>
  <si>
    <t>MAD.DUR.VAR.YENİDEN DEĞ.ARTIŞLARI</t>
  </si>
  <si>
    <t>İŞT.YENİDEN DEĞ.ARTIŞLARI</t>
  </si>
  <si>
    <t>MALİYET BEDELİ ARTIŞLARI FONU</t>
  </si>
  <si>
    <t xml:space="preserve">DİĞER SERMAYE YEDEKLERİ  </t>
  </si>
  <si>
    <t>KAR YEDEKLERİ</t>
  </si>
  <si>
    <t>YASAL YEDEKLER</t>
  </si>
  <si>
    <t>STATÜ YEDEKLERİ</t>
  </si>
  <si>
    <t>OLAĞANÜSTÜ YEDEKLER</t>
  </si>
  <si>
    <t>DİĞER KAR YEDEKLERİ</t>
  </si>
  <si>
    <t>ÖZEL FONLAR</t>
  </si>
  <si>
    <t>GEÇMİŞ YILLAR KARLARI</t>
  </si>
  <si>
    <t>GEÇMİŞ YILLAR ZARARLARI(-)</t>
  </si>
  <si>
    <t>DÖNEM NET KARI VEYA ZARARI</t>
  </si>
  <si>
    <t>DÖNEM NET KARI</t>
  </si>
  <si>
    <t>DÖNEM NET ZARARI(-)</t>
  </si>
  <si>
    <t>BRÜT SATIŞLAR</t>
  </si>
  <si>
    <t>YURTİÇİ SATIŞLAR</t>
  </si>
  <si>
    <t>YURTDIŞI SATIŞLAR</t>
  </si>
  <si>
    <t>DİĞER GELİRLER</t>
  </si>
  <si>
    <t>SATIŞ İNDİRİMLERİ (-)</t>
  </si>
  <si>
    <t>SATIŞTAN İADELER (-)</t>
  </si>
  <si>
    <t>SATIŞ İSKONTOLARI (-)</t>
  </si>
  <si>
    <t>DİĞER İNDİRİMLER (-)</t>
  </si>
  <si>
    <t>SATIŞLARIN MALİYETİ(-)</t>
  </si>
  <si>
    <t>SATILAN MAMÜLLER MALİYETİ(-)</t>
  </si>
  <si>
    <t>SATILAN TİCARİ MALLAR MALİYETİ (-)</t>
  </si>
  <si>
    <t>SATILAN HİZMET MALİYETİ (-)</t>
  </si>
  <si>
    <t>DİĞER SATIŞLARIN MALİYETİ (-)</t>
  </si>
  <si>
    <t>FAALİYET GİDERLERİ (-)</t>
  </si>
  <si>
    <t>ARAŞTIRMA VE GELİŞTİRME GİD.(-)</t>
  </si>
  <si>
    <t>PAZ.SAT.VE DAĞITIM GİDERLERİ (-)</t>
  </si>
  <si>
    <t>GENEL YÖNETİM GİDERLERİ (-)</t>
  </si>
  <si>
    <t>DİĞER FAAL.OLA.GELİR VE KARLAR</t>
  </si>
  <si>
    <t>İŞTİRAKLERDEN TEMETTÜ GELİRLERİ</t>
  </si>
  <si>
    <t>BAĞLI ORTAK.TEMETTÜ GELİRLERİ</t>
  </si>
  <si>
    <t>FAİZ GELİRLERİ</t>
  </si>
  <si>
    <t>KOMİSYON GELİRLERİ</t>
  </si>
  <si>
    <t xml:space="preserve">KONUSU KALMAYAN KARŞILIKLAR </t>
  </si>
  <si>
    <t>MENKUL KIYMET SATIŞ KARLARI</t>
  </si>
  <si>
    <t>645-1</t>
  </si>
  <si>
    <t>Rüçhan Hak.Kupon Stş.Karları</t>
  </si>
  <si>
    <t>645-2</t>
  </si>
  <si>
    <t>A.tipi MKYO.MKYF:GMYO.Sağ.Kazançlar</t>
  </si>
  <si>
    <t>645-3</t>
  </si>
  <si>
    <t>Emisyon Primi</t>
  </si>
  <si>
    <t>645-4</t>
  </si>
  <si>
    <t>Diğer Menkul Kıymet Satış Karları</t>
  </si>
  <si>
    <t>KAMBİYO KARLARI</t>
  </si>
  <si>
    <t>REESKONT FAİZ GELİRLERİ</t>
  </si>
  <si>
    <t>DİĞER OLAĞAN GELİR VE KARLAR</t>
  </si>
  <si>
    <t xml:space="preserve">DİĞER FAAL.OLAĞAN GİDER VE ZAR.(-) </t>
  </si>
  <si>
    <t>KOMİSYON GİDERLERİ(-)</t>
  </si>
  <si>
    <t>KARŞILIK GİDERLERİ(-)</t>
  </si>
  <si>
    <t>MENKUL KIYMET SATIŞ ZARARLARI(-)</t>
  </si>
  <si>
    <t>KAMBİYO ZARARLARI(-)</t>
  </si>
  <si>
    <t>REESKONT FAİZ GİDERLERİ(-)</t>
  </si>
  <si>
    <t>DİĞER OLAĞAN GİDER VE ZARARLAR(-)</t>
  </si>
  <si>
    <t>FİNANSMAN GİDERLERİ (-)</t>
  </si>
  <si>
    <t>KISA VADELİ BORÇLANMA GİDERLERİ(-)</t>
  </si>
  <si>
    <t>UZUN VADELİ BORÇLANMA GİDERLERİ(-)</t>
  </si>
  <si>
    <t xml:space="preserve">OLAĞANDIŞI GELİR VE KARLAR </t>
  </si>
  <si>
    <t>ÖNCEKİ DÖNEM GELİR VE KARLARI</t>
  </si>
  <si>
    <t>DİĞER OLAĞANDIŞI GELİR VE KARLAR</t>
  </si>
  <si>
    <t>679-1</t>
  </si>
  <si>
    <t>G.Menkul ve İşt.His. Satış Kar.(KV.Ge.23/a)</t>
  </si>
  <si>
    <t>679-2</t>
  </si>
  <si>
    <t>Ürt.Tes. ve İlgili G.Men.Ayni Ser.Ol.K. ''</t>
  </si>
  <si>
    <t>679-3</t>
  </si>
  <si>
    <t>Diğer Olağandışı Gelir ve Karlar</t>
  </si>
  <si>
    <t>OLAĞANDIŞI GİDER VE ZARARLAR(-)</t>
  </si>
  <si>
    <t>ÇALIŞMAYAN KIS.GİD.VE ZARARLARI(-)</t>
  </si>
  <si>
    <t>ÖNCEKİ DÖNEM GİDER VE ZARARLARI(-)</t>
  </si>
  <si>
    <t>DİĞER OLAĞANDIŞI GİDER VE ZARAR.(-)</t>
  </si>
  <si>
    <t>689-1</t>
  </si>
  <si>
    <t>Kanunen  Kabul Edilen Giderler *</t>
  </si>
  <si>
    <t>689-2</t>
  </si>
  <si>
    <t>Kanunen Kabul Edilmeyen Giderler  *</t>
  </si>
  <si>
    <t>DÖNEM KARI VEYA ZARARI</t>
  </si>
  <si>
    <t>DÖN.KAR.VER.VE DİĞ.YAS.YÜK.KRŞ.(-)</t>
  </si>
  <si>
    <t>Direkt İlk Madde Ve Malz.Yan.Hesabı</t>
  </si>
  <si>
    <t>Direkt İşçilik Gid.Yan.Hesabı</t>
  </si>
  <si>
    <t>Genel Üretim Gid.Yan.Hesabı</t>
  </si>
  <si>
    <t>540-01</t>
  </si>
  <si>
    <t>1. TERTİP YASAL YEDEK AKÇE</t>
  </si>
  <si>
    <t>540-02</t>
  </si>
  <si>
    <t>2. TERTİP YASAL YEDEK AKÇE</t>
  </si>
  <si>
    <t>360-01</t>
  </si>
  <si>
    <t>ÖDENECEK ÜCRET VERGİ KESİNTİLERİ</t>
  </si>
  <si>
    <t>KODU</t>
  </si>
  <si>
    <t>A</t>
  </si>
  <si>
    <t>B</t>
  </si>
  <si>
    <t>SATIŞ İNDİRİMLERİ(-)</t>
  </si>
  <si>
    <t>SATIŞTAN İADELER(-)</t>
  </si>
  <si>
    <t>SATIŞTAN İSKONTOLAR(-)</t>
  </si>
  <si>
    <t>DİĞER İNDİRİMLER(-)</t>
  </si>
  <si>
    <t>C</t>
  </si>
  <si>
    <t>D</t>
  </si>
  <si>
    <t>SATIŞLARIN MALİYETİ (-)</t>
  </si>
  <si>
    <t>SATILAN TİCARİ MALLAR MALİYET.(-)</t>
  </si>
  <si>
    <t>BRÜT SATIŞ KARI VEYA ZARARI</t>
  </si>
  <si>
    <t>E</t>
  </si>
  <si>
    <t>PAZ.SATIŞ VE DAĞITIM GİD. (-)</t>
  </si>
  <si>
    <t>FAALİYET KARI VEYA ZARARI</t>
  </si>
  <si>
    <t>F</t>
  </si>
  <si>
    <t>DİĞ.FAAL.OLAĞAN GEL.VE KARLAR</t>
  </si>
  <si>
    <t>İŞTİRAKLERDEN TEMETTÜ GELİRLE.</t>
  </si>
  <si>
    <t>BAĞLI ORT.TEMETTÜ GELİRLERİ</t>
  </si>
  <si>
    <t>KONUSU KALMAYAN KARŞILIKLAR</t>
  </si>
  <si>
    <t>MENKUL KIYMETSATIŞ KARI</t>
  </si>
  <si>
    <t>FAAL. İLGİLİ DİĞ.OLA.GELİR VE KARLAR</t>
  </si>
  <si>
    <t>G</t>
  </si>
  <si>
    <t xml:space="preserve">DİĞ.FAAL.OLAĞAN GİD.VE ZARARLAR(-) </t>
  </si>
  <si>
    <t>KOMİSYON GİDERLERİ (-)</t>
  </si>
  <si>
    <t>KARŞILIK GİDERLERİ (-)</t>
  </si>
  <si>
    <t>MENKUL KIYMETSATIŞ ZARARI (-)</t>
  </si>
  <si>
    <t>KAMBİYO ZARARLARI (-)</t>
  </si>
  <si>
    <t>REESKONT FAİZ GİDERLERİ (-)</t>
  </si>
  <si>
    <t>H</t>
  </si>
  <si>
    <t>KISA VAD.BORÇLANMA GİD.(-)</t>
  </si>
  <si>
    <t>UZUN VAD.BORÇLANMA GİD.(-)</t>
  </si>
  <si>
    <t>OLAĞAN KAR VEYA ZARAR</t>
  </si>
  <si>
    <t>I</t>
  </si>
  <si>
    <t>OLAĞANDIŞI GELİR VE KARLAR</t>
  </si>
  <si>
    <t>J</t>
  </si>
  <si>
    <t>OLAĞANDIŞI GİDER VE ZARARLAR (-)</t>
  </si>
  <si>
    <t>ÇALIŞMAYAN KIS.GİDER VE ZARAR.(-)</t>
  </si>
  <si>
    <t>ÖNCEKİ DÖNEM GİDER VE ZARARLA.(-)</t>
  </si>
  <si>
    <t xml:space="preserve">K </t>
  </si>
  <si>
    <t>153 TİCARİ MAL</t>
  </si>
  <si>
    <t>600-YURTİÇİ SATIŞLAR</t>
  </si>
  <si>
    <t>150- DÖNEMBAŞI HAMMADDE STOK</t>
  </si>
  <si>
    <t>601-YURTDIŞI SATIŞLAR</t>
  </si>
  <si>
    <t>150- 01 DÖNEMİÇİ HAMMADDE ALIŞI</t>
  </si>
  <si>
    <t>602-DİĞER GELİRLER</t>
  </si>
  <si>
    <t>MİZANDAKİ  HAMMADDE TOPLAMI</t>
  </si>
  <si>
    <t>TOPLAM SATIŞ</t>
  </si>
  <si>
    <t>150-02 ALINMASI  GEREKEN HAMMADDE</t>
  </si>
  <si>
    <t>642- FAİZ GELİRLERİ</t>
  </si>
  <si>
    <t>TOPLAM  HAMMADDE + ticari mal</t>
  </si>
  <si>
    <t>646-KAMBİYO KARLARI</t>
  </si>
  <si>
    <t>610-SATIŞTAN İADE</t>
  </si>
  <si>
    <t>649-DİĞER OLAĞAN GELİR VE KARLAR</t>
  </si>
  <si>
    <t>620- SATILAN  MAMUL  MALİYETİ</t>
  </si>
  <si>
    <t>679-DİĞER  OLAĞANDIŞI GELİR VE KARLAR</t>
  </si>
  <si>
    <t>632- GENEL YÖNETİM GİDERLERİ</t>
  </si>
  <si>
    <t>656-  KAMBİYO  ZARARI</t>
  </si>
  <si>
    <t>660- KISA VADELİ BORÇLANMA GİDERLERİ</t>
  </si>
  <si>
    <t>689- DURAN VARLIK SATIŞ ZARARI</t>
  </si>
  <si>
    <t>150-  DÖNEM SONU MALZEME  STOĞU</t>
  </si>
  <si>
    <t>770-BU DÖNEMDE ÜRETİMDE KULLANILAN GYG</t>
  </si>
  <si>
    <t>780- FİNANSMAN GİDERLERİ</t>
  </si>
  <si>
    <t>TOPLAM  GİDERLER</t>
  </si>
  <si>
    <t>TOPLAM GELİRLER</t>
  </si>
  <si>
    <t>GEÇİCİ VERGİ MATRAHI   (ÜÇ AYLIK KAR)</t>
  </si>
  <si>
    <t>K. K. E.G.  ( + )</t>
  </si>
  <si>
    <t>HESAPL. VERGİ</t>
  </si>
  <si>
    <t>YATIRIM   İNDİRİMİ   ( - )</t>
  </si>
  <si>
    <t>MAHSUP  EDİLECEK  GEÇMİŞ YIL  ZARARLARI ( - )</t>
  </si>
  <si>
    <t>Önc.hes.en yüks.vergi</t>
  </si>
  <si>
    <t>ÖDENECEK VERGİ</t>
  </si>
  <si>
    <t>DİREKT  İLK MADDE  VE MALZEME</t>
  </si>
  <si>
    <t>DİREKT  İŞÇİLİK  GİDERLERİ</t>
  </si>
  <si>
    <t>720  DİREKT  İŞÇİLİK  GİDERLERİ</t>
  </si>
  <si>
    <t>GENEL  ÜRETİM GİDERLERİ</t>
  </si>
  <si>
    <t>ARAŞTIRMA  GELİŞTİRME GİDERLERİ</t>
  </si>
  <si>
    <t>HİZMET  ÜRETİM  GİDERLERİ</t>
  </si>
  <si>
    <t xml:space="preserve">PAZARLAMA, SATIŞ VE DAĞITIM GİDERLERİ </t>
  </si>
  <si>
    <t>FİNANSMAN  GİDERLERİ</t>
  </si>
  <si>
    <t>730  GENEL  ÜRETİM GİDERLERİ</t>
  </si>
  <si>
    <t>740  HİZMET ÜRETİM GİDERLERİ</t>
  </si>
  <si>
    <t>750  ARAŞTIRMA  GELİŞTİRME  GİDERLERİ</t>
  </si>
  <si>
    <t>760 PAZARLAMA, SATIŞ VE DAĞITIM GİDERLERİ</t>
  </si>
  <si>
    <t>621- SATILAN TİCARİ MALLAR MALİYETİ</t>
  </si>
  <si>
    <t>TABLO 1</t>
  </si>
  <si>
    <t>ZARAR</t>
  </si>
  <si>
    <t>KAR</t>
  </si>
  <si>
    <t>TİCARİ KAZANÇ (KURUM KAZANCI)</t>
  </si>
  <si>
    <t>SERBEST MESLEK KAZANCI</t>
  </si>
  <si>
    <t>KANUNEN KABUL EDİLMEYEN GİDERLER</t>
  </si>
  <si>
    <t>ZARAR OLSA DAHİ İNDİRİLECEK İSTİSNALAR</t>
  </si>
  <si>
    <t>KAR VE İLAVELER TOPLAMI (3+4+5)</t>
  </si>
  <si>
    <t>ZARAR VE İNDİRİMLER TOPLAMI (b2+b3+b5)</t>
  </si>
  <si>
    <t xml:space="preserve">ZARAR   </t>
  </si>
  <si>
    <t xml:space="preserve">KAR   </t>
  </si>
  <si>
    <t>MAHSUP EDİLECEK GEÇMİŞ YIL ZARARLARI</t>
  </si>
  <si>
    <t>İNDİRİME ESAS TUTAR</t>
  </si>
  <si>
    <t>RİSTURNLAR</t>
  </si>
  <si>
    <t>YATIRIM İNDİRİMİ</t>
  </si>
  <si>
    <t>BAĞIŞ VE YARDIMLAR</t>
  </si>
  <si>
    <t>DİĞER İNDİRİMLER</t>
  </si>
  <si>
    <t>DÖNEM ZARARI</t>
  </si>
  <si>
    <t>GEÇİCİ VERGİ MATRAHI</t>
  </si>
  <si>
    <t>TABLO 2</t>
  </si>
  <si>
    <t>GEÇİCİ VERGİ ORANI</t>
  </si>
  <si>
    <t>HESAPLANAN GEÇİCİ VERGİ</t>
  </si>
  <si>
    <t>ÖNCEKİ DÖNEMLERDE HESAPLANAN GEÇİCİ VERGİ</t>
  </si>
  <si>
    <t>ÖDENMESİ GEREKEN GEÇİCİ VERGİ</t>
  </si>
  <si>
    <t xml:space="preserve">MAHSUP EDİLECEK TEVKİFAT TUTARI  </t>
  </si>
  <si>
    <t>MAHSUP EDİLECEK GEÇİCi V.ve STOP.</t>
  </si>
  <si>
    <t>ÖDENECEK  GEÇİCİ VERGİ</t>
  </si>
  <si>
    <t>sonraki döneme devreden tevkifat</t>
  </si>
  <si>
    <t>.............................ŞTİ .    GEÇİCİ  VERGİ   MATRAHI        01/01/2010-31/12/2010</t>
  </si>
  <si>
    <t>01/01/2010...-31/...../2010...  TARİHLİ  MİZAN</t>
  </si>
  <si>
    <t>.......................ŞTİ.  01/01/2010-31/12/2010  GELİR TABLOSU</t>
  </si>
  <si>
    <t>................ŞTİ.  01/01/2010-31/12/2010  GEÇİCİ VERGİ BEYANNAMESİ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</si>
</sst>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\ _T_L_-;\-* #,##0\ _T_L_-;_-* &quot;-&quot;??\ _T_L_-;_-@_-"/>
    <numFmt numFmtId="173" formatCode="#,##0.00_ ;\-#,##0.00\ "/>
  </numFmts>
  <fonts count="36">
    <font>
      <sz val="10"/>
      <name val="Arial Tur"/>
      <family val="0"/>
    </font>
    <font>
      <b/>
      <sz val="9"/>
      <name val="Arial Tur"/>
      <family val="2"/>
    </font>
    <font>
      <b/>
      <sz val="8"/>
      <color indexed="12"/>
      <name val="Arial Tur"/>
      <family val="2"/>
    </font>
    <font>
      <b/>
      <sz val="7"/>
      <name val="Arial Tur"/>
      <family val="2"/>
    </font>
    <font>
      <sz val="7"/>
      <name val="Arial Tur"/>
      <family val="2"/>
    </font>
    <font>
      <b/>
      <sz val="9"/>
      <color indexed="10"/>
      <name val="Arial Tur"/>
      <family val="2"/>
    </font>
    <font>
      <b/>
      <sz val="10"/>
      <name val="Arial Tur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58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1"/>
      <color indexed="8"/>
      <name val="Arial"/>
      <family val="2"/>
    </font>
    <font>
      <b/>
      <sz val="11"/>
      <color indexed="16"/>
      <name val="Arial"/>
      <family val="2"/>
    </font>
    <font>
      <sz val="12"/>
      <name val="Arial Tur"/>
      <family val="2"/>
    </font>
    <font>
      <b/>
      <sz val="10"/>
      <color indexed="10"/>
      <name val="Arial Tur"/>
      <family val="0"/>
    </font>
    <font>
      <b/>
      <sz val="8"/>
      <color indexed="10"/>
      <name val="Arial Tur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60"/>
      <name val="Arial Tur"/>
      <family val="2"/>
    </font>
    <font>
      <b/>
      <sz val="12"/>
      <name val="Arial Tur"/>
      <family val="0"/>
    </font>
    <font>
      <b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48"/>
      <name val="Arial"/>
      <family val="2"/>
    </font>
    <font>
      <b/>
      <i/>
      <u val="single"/>
      <sz val="11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8"/>
      <name val="Arial Tu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2" fillId="2" borderId="2" xfId="0" applyFont="1" applyFill="1" applyBorder="1" applyAlignment="1" applyProtection="1">
      <alignment horizontal="centerContinuous"/>
      <protection locked="0"/>
    </xf>
    <xf numFmtId="172" fontId="3" fillId="2" borderId="2" xfId="15" applyNumberFormat="1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0" fontId="2" fillId="2" borderId="3" xfId="0" applyFont="1" applyFill="1" applyBorder="1" applyAlignment="1" applyProtection="1">
      <alignment/>
      <protection locked="0"/>
    </xf>
    <xf numFmtId="172" fontId="4" fillId="3" borderId="3" xfId="15" applyNumberFormat="1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 horizontal="centerContinuous"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/>
    </xf>
    <xf numFmtId="4" fontId="7" fillId="2" borderId="7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4" fontId="10" fillId="2" borderId="7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4" fontId="16" fillId="2" borderId="7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" fontId="7" fillId="4" borderId="7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4" fontId="18" fillId="2" borderId="7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/>
    </xf>
    <xf numFmtId="4" fontId="20" fillId="2" borderId="3" xfId="15" applyNumberFormat="1" applyFont="1" applyFill="1" applyBorder="1" applyAlignment="1" applyProtection="1">
      <alignment horizontal="center"/>
      <protection locked="0"/>
    </xf>
    <xf numFmtId="4" fontId="20" fillId="2" borderId="3" xfId="15" applyNumberFormat="1" applyFont="1" applyFill="1" applyBorder="1" applyAlignment="1" applyProtection="1">
      <alignment horizontal="center"/>
      <protection/>
    </xf>
    <xf numFmtId="4" fontId="20" fillId="3" borderId="3" xfId="15" applyNumberFormat="1" applyFont="1" applyFill="1" applyBorder="1" applyAlignment="1" applyProtection="1">
      <alignment horizontal="center"/>
      <protection locked="0"/>
    </xf>
    <xf numFmtId="4" fontId="20" fillId="0" borderId="0" xfId="15" applyNumberFormat="1" applyFont="1" applyAlignment="1" applyProtection="1">
      <alignment horizontal="center"/>
      <protection locked="0"/>
    </xf>
    <xf numFmtId="4" fontId="20" fillId="3" borderId="3" xfId="15" applyNumberFormat="1" applyFont="1" applyFill="1" applyBorder="1" applyAlignment="1" applyProtection="1">
      <alignment horizontal="center"/>
      <protection/>
    </xf>
    <xf numFmtId="4" fontId="20" fillId="0" borderId="3" xfId="15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172" fontId="20" fillId="3" borderId="3" xfId="15" applyNumberFormat="1" applyFont="1" applyFill="1" applyBorder="1" applyAlignment="1" applyProtection="1">
      <alignment horizontal="center"/>
      <protection locked="0"/>
    </xf>
    <xf numFmtId="4" fontId="20" fillId="4" borderId="3" xfId="15" applyNumberFormat="1" applyFont="1" applyFill="1" applyBorder="1" applyAlignment="1" applyProtection="1">
      <alignment horizontal="center"/>
      <protection/>
    </xf>
    <xf numFmtId="172" fontId="21" fillId="2" borderId="2" xfId="15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3" fillId="2" borderId="7" xfId="0" applyFont="1" applyFill="1" applyBorder="1" applyAlignment="1">
      <alignment horizontal="center"/>
    </xf>
    <xf numFmtId="4" fontId="22" fillId="2" borderId="7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6" fillId="2" borderId="9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172" fontId="6" fillId="2" borderId="10" xfId="15" applyNumberFormat="1" applyFont="1" applyFill="1" applyBorder="1" applyAlignment="1" applyProtection="1">
      <alignment horizontal="centerContinuous"/>
      <protection/>
    </xf>
    <xf numFmtId="172" fontId="6" fillId="2" borderId="8" xfId="15" applyNumberFormat="1" applyFont="1" applyFill="1" applyBorder="1" applyAlignment="1" applyProtection="1">
      <alignment horizontal="centerContinuous"/>
      <protection/>
    </xf>
    <xf numFmtId="0" fontId="6" fillId="2" borderId="11" xfId="0" applyFont="1" applyFill="1" applyBorder="1" applyAlignment="1" applyProtection="1">
      <alignment horizontal="centerContinuous"/>
      <protection/>
    </xf>
    <xf numFmtId="0" fontId="6" fillId="2" borderId="12" xfId="0" applyFont="1" applyFill="1" applyBorder="1" applyAlignment="1" applyProtection="1">
      <alignment horizontal="centerContinuous"/>
      <protection/>
    </xf>
    <xf numFmtId="172" fontId="6" fillId="2" borderId="12" xfId="15" applyNumberFormat="1" applyFont="1" applyFill="1" applyBorder="1" applyAlignment="1" applyProtection="1">
      <alignment horizontal="centerContinuous"/>
      <protection/>
    </xf>
    <xf numFmtId="172" fontId="6" fillId="2" borderId="13" xfId="15" applyNumberFormat="1" applyFont="1" applyFill="1" applyBorder="1" applyAlignment="1" applyProtection="1">
      <alignment horizontal="centerContinuous"/>
      <protection/>
    </xf>
    <xf numFmtId="0" fontId="6" fillId="2" borderId="14" xfId="0" applyFont="1" applyFill="1" applyBorder="1" applyAlignment="1" applyProtection="1">
      <alignment horizontal="centerContinuous"/>
      <protection/>
    </xf>
    <xf numFmtId="0" fontId="0" fillId="2" borderId="0" xfId="0" applyFont="1" applyFill="1" applyBorder="1" applyAlignment="1" applyProtection="1">
      <alignment/>
      <protection/>
    </xf>
    <xf numFmtId="4" fontId="6" fillId="2" borderId="15" xfId="15" applyNumberFormat="1" applyFont="1" applyFill="1" applyBorder="1" applyAlignment="1" applyProtection="1">
      <alignment/>
      <protection/>
    </xf>
    <xf numFmtId="4" fontId="6" fillId="2" borderId="16" xfId="15" applyNumberFormat="1" applyFont="1" applyFill="1" applyBorder="1" applyAlignment="1" applyProtection="1">
      <alignment/>
      <protection/>
    </xf>
    <xf numFmtId="0" fontId="0" fillId="2" borderId="14" xfId="0" applyFont="1" applyFill="1" applyBorder="1" applyAlignment="1" applyProtection="1">
      <alignment horizontal="centerContinuous"/>
      <protection/>
    </xf>
    <xf numFmtId="4" fontId="0" fillId="2" borderId="17" xfId="15" applyNumberFormat="1" applyFont="1" applyFill="1" applyBorder="1" applyAlignment="1" applyProtection="1">
      <alignment/>
      <protection/>
    </xf>
    <xf numFmtId="4" fontId="0" fillId="2" borderId="18" xfId="15" applyNumberFormat="1" applyFont="1" applyFill="1" applyBorder="1" applyAlignment="1" applyProtection="1">
      <alignment/>
      <protection/>
    </xf>
    <xf numFmtId="0" fontId="0" fillId="2" borderId="14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4" fontId="6" fillId="2" borderId="18" xfId="15" applyNumberFormat="1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4" fontId="0" fillId="2" borderId="19" xfId="15" applyNumberFormat="1" applyFont="1" applyFill="1" applyBorder="1" applyAlignment="1" applyProtection="1">
      <alignment/>
      <protection/>
    </xf>
    <xf numFmtId="4" fontId="0" fillId="2" borderId="20" xfId="15" applyNumberFormat="1" applyFont="1" applyFill="1" applyBorder="1" applyAlignment="1" applyProtection="1">
      <alignment/>
      <protection/>
    </xf>
    <xf numFmtId="0" fontId="19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0" fontId="26" fillId="2" borderId="5" xfId="0" applyFont="1" applyFill="1" applyBorder="1" applyAlignment="1">
      <alignment horizontal="left"/>
    </xf>
    <xf numFmtId="0" fontId="29" fillId="2" borderId="0" xfId="0" applyFont="1" applyFill="1" applyAlignment="1">
      <alignment/>
    </xf>
    <xf numFmtId="4" fontId="31" fillId="2" borderId="7" xfId="0" applyNumberFormat="1" applyFont="1" applyFill="1" applyBorder="1" applyAlignment="1">
      <alignment/>
    </xf>
    <xf numFmtId="4" fontId="32" fillId="2" borderId="7" xfId="0" applyNumberFormat="1" applyFont="1" applyFill="1" applyBorder="1" applyAlignment="1">
      <alignment horizontal="center"/>
    </xf>
    <xf numFmtId="4" fontId="33" fillId="2" borderId="0" xfId="0" applyNumberFormat="1" applyFont="1" applyFill="1" applyAlignment="1">
      <alignment/>
    </xf>
    <xf numFmtId="0" fontId="34" fillId="2" borderId="0" xfId="0" applyFont="1" applyFill="1" applyAlignment="1">
      <alignment/>
    </xf>
    <xf numFmtId="4" fontId="33" fillId="2" borderId="7" xfId="0" applyNumberFormat="1" applyFont="1" applyFill="1" applyBorder="1" applyAlignment="1">
      <alignment/>
    </xf>
    <xf numFmtId="4" fontId="31" fillId="2" borderId="21" xfId="0" applyNumberFormat="1" applyFont="1" applyFill="1" applyBorder="1" applyAlignment="1">
      <alignment/>
    </xf>
    <xf numFmtId="4" fontId="33" fillId="2" borderId="7" xfId="0" applyNumberFormat="1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4" fillId="2" borderId="5" xfId="0" applyFont="1" applyFill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alignment horizontal="center"/>
      <protection locked="0"/>
    </xf>
    <xf numFmtId="0" fontId="30" fillId="2" borderId="1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0" fontId="26" fillId="2" borderId="5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6" fillId="2" borderId="1" xfId="0" applyFont="1" applyFill="1" applyBorder="1" applyAlignment="1">
      <alignment/>
    </xf>
    <xf numFmtId="0" fontId="26" fillId="2" borderId="5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2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enet.net/Belgelerim\ROBOTECH%20GE&#199;&#304;C&#304;%20VERG&#304;%20%20HESAP%20&#214;ZET&#304;-BEYANNAM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ÇİCİ  VERGİ  MATRAHI"/>
      <sheetName val="GEÇİCİ V.BEYANNAMESİ"/>
      <sheetName val="Sayfa3"/>
    </sheetNames>
    <sheetDataSet>
      <sheetData sheetId="0">
        <row r="23">
          <cell r="H23">
            <v>0.2</v>
          </cell>
        </row>
        <row r="25">
          <cell r="G25">
            <v>0</v>
          </cell>
        </row>
        <row r="26">
          <cell r="G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95"/>
  <sheetViews>
    <sheetView workbookViewId="0" topLeftCell="A1">
      <selection activeCell="C2" sqref="C2:E2"/>
    </sheetView>
  </sheetViews>
  <sheetFormatPr defaultColWidth="9.00390625" defaultRowHeight="12.75"/>
  <cols>
    <col min="1" max="1" width="9.125" style="44" customWidth="1"/>
    <col min="3" max="3" width="35.75390625" style="0" customWidth="1"/>
    <col min="4" max="4" width="13.25390625" style="0" customWidth="1"/>
    <col min="5" max="5" width="13.75390625" style="40" customWidth="1"/>
    <col min="6" max="58" width="9.125" style="44" customWidth="1"/>
  </cols>
  <sheetData>
    <row r="1" spans="2:5" ht="13.5" thickBot="1">
      <c r="B1" s="44"/>
      <c r="C1" s="44"/>
      <c r="D1" s="44"/>
      <c r="E1" s="51"/>
    </row>
    <row r="2" spans="2:5" ht="16.5" thickBot="1">
      <c r="B2" s="1" t="s">
        <v>6</v>
      </c>
      <c r="C2" s="89" t="s">
        <v>381</v>
      </c>
      <c r="D2" s="89"/>
      <c r="E2" s="90"/>
    </row>
    <row r="3" spans="2:5" ht="12.75">
      <c r="B3" s="2" t="s">
        <v>7</v>
      </c>
      <c r="C3" s="3" t="s">
        <v>8</v>
      </c>
      <c r="D3" s="4" t="s">
        <v>9</v>
      </c>
      <c r="E3" s="43" t="s">
        <v>10</v>
      </c>
    </row>
    <row r="4" spans="2:5" ht="12.75">
      <c r="B4" s="5">
        <v>10</v>
      </c>
      <c r="C4" s="6" t="s">
        <v>11</v>
      </c>
      <c r="D4" s="7"/>
      <c r="E4" s="41"/>
    </row>
    <row r="5" spans="2:5" ht="12.75">
      <c r="B5" s="8">
        <v>100</v>
      </c>
      <c r="C5" s="9" t="s">
        <v>12</v>
      </c>
      <c r="D5" s="34">
        <v>0</v>
      </c>
      <c r="E5" s="36"/>
    </row>
    <row r="6" spans="2:5" ht="12.75">
      <c r="B6" s="8">
        <v>101</v>
      </c>
      <c r="C6" s="9" t="s">
        <v>13</v>
      </c>
      <c r="D6" s="35"/>
      <c r="E6" s="36"/>
    </row>
    <row r="7" spans="2:5" ht="12.75">
      <c r="B7" s="8">
        <v>102</v>
      </c>
      <c r="C7" s="9" t="s">
        <v>14</v>
      </c>
      <c r="D7" s="34">
        <v>0</v>
      </c>
      <c r="E7" s="36"/>
    </row>
    <row r="8" spans="2:5" ht="12.75">
      <c r="B8" s="10">
        <v>103</v>
      </c>
      <c r="C8" s="9" t="s">
        <v>15</v>
      </c>
      <c r="D8" s="36"/>
      <c r="E8" s="34"/>
    </row>
    <row r="9" spans="2:5" ht="12.75">
      <c r="B9" s="8">
        <v>108</v>
      </c>
      <c r="C9" s="9" t="s">
        <v>16</v>
      </c>
      <c r="D9" s="34"/>
      <c r="E9" s="36"/>
    </row>
    <row r="10" spans="2:5" ht="12.75">
      <c r="B10" s="8">
        <v>11</v>
      </c>
      <c r="C10" s="9" t="s">
        <v>17</v>
      </c>
      <c r="D10" s="36"/>
      <c r="E10" s="36"/>
    </row>
    <row r="11" spans="2:5" ht="12.75">
      <c r="B11" s="8">
        <v>110</v>
      </c>
      <c r="C11" s="9" t="s">
        <v>18</v>
      </c>
      <c r="D11" s="34"/>
      <c r="E11" s="36"/>
    </row>
    <row r="12" spans="2:5" ht="12.75">
      <c r="B12" s="8">
        <v>111</v>
      </c>
      <c r="C12" s="9" t="s">
        <v>19</v>
      </c>
      <c r="D12" s="34"/>
      <c r="E12" s="36"/>
    </row>
    <row r="13" spans="2:5" ht="12.75">
      <c r="B13" s="8">
        <v>112</v>
      </c>
      <c r="C13" s="9" t="s">
        <v>20</v>
      </c>
      <c r="D13" s="34"/>
      <c r="E13" s="36"/>
    </row>
    <row r="14" spans="2:5" ht="12.75">
      <c r="B14" s="8">
        <v>118</v>
      </c>
      <c r="C14" s="9" t="s">
        <v>21</v>
      </c>
      <c r="D14" s="34"/>
      <c r="E14" s="36"/>
    </row>
    <row r="15" spans="2:5" ht="12.75">
      <c r="B15" s="10">
        <v>119</v>
      </c>
      <c r="C15" s="9" t="s">
        <v>22</v>
      </c>
      <c r="D15" s="36"/>
      <c r="E15" s="34"/>
    </row>
    <row r="16" spans="2:5" ht="12.75">
      <c r="B16" s="8">
        <v>12</v>
      </c>
      <c r="C16" s="9" t="s">
        <v>23</v>
      </c>
      <c r="D16" s="36"/>
      <c r="E16" s="36"/>
    </row>
    <row r="17" spans="2:5" ht="12.75">
      <c r="B17" s="8">
        <v>120</v>
      </c>
      <c r="C17" s="9" t="s">
        <v>24</v>
      </c>
      <c r="D17" s="34">
        <v>0</v>
      </c>
      <c r="E17" s="36"/>
    </row>
    <row r="18" spans="2:5" ht="12.75">
      <c r="B18" s="8">
        <v>121</v>
      </c>
      <c r="C18" s="9" t="s">
        <v>25</v>
      </c>
      <c r="D18" s="34"/>
      <c r="E18" s="36"/>
    </row>
    <row r="19" spans="2:5" ht="12.75">
      <c r="B19" s="10">
        <v>122</v>
      </c>
      <c r="C19" s="9" t="s">
        <v>26</v>
      </c>
      <c r="D19" s="36"/>
      <c r="E19" s="34"/>
    </row>
    <row r="20" spans="2:5" ht="12.75">
      <c r="B20" s="8">
        <v>123</v>
      </c>
      <c r="C20" s="9" t="s">
        <v>27</v>
      </c>
      <c r="D20" s="36"/>
      <c r="E20" s="36"/>
    </row>
    <row r="21" spans="2:5" ht="12.75">
      <c r="B21" s="8">
        <v>126</v>
      </c>
      <c r="C21" s="9" t="s">
        <v>28</v>
      </c>
      <c r="D21" s="34">
        <v>0</v>
      </c>
      <c r="E21" s="36"/>
    </row>
    <row r="22" spans="2:5" ht="12.75">
      <c r="B22" s="8">
        <v>127</v>
      </c>
      <c r="C22" s="9" t="s">
        <v>29</v>
      </c>
      <c r="D22" s="34"/>
      <c r="E22" s="36"/>
    </row>
    <row r="23" spans="2:5" ht="12.75">
      <c r="B23" s="8">
        <v>128</v>
      </c>
      <c r="C23" s="9" t="s">
        <v>30</v>
      </c>
      <c r="D23" s="34"/>
      <c r="E23" s="36"/>
    </row>
    <row r="24" spans="2:5" ht="12.75">
      <c r="B24" s="10">
        <v>129</v>
      </c>
      <c r="C24" s="9" t="s">
        <v>31</v>
      </c>
      <c r="D24" s="36"/>
      <c r="E24" s="34"/>
    </row>
    <row r="25" spans="2:5" ht="12.75">
      <c r="B25" s="8">
        <v>13</v>
      </c>
      <c r="C25" s="9" t="s">
        <v>32</v>
      </c>
      <c r="D25" s="36"/>
      <c r="E25" s="36"/>
    </row>
    <row r="26" spans="2:5" ht="12.75">
      <c r="B26" s="8">
        <v>130</v>
      </c>
      <c r="C26" s="9" t="s">
        <v>33</v>
      </c>
      <c r="D26" s="36"/>
      <c r="E26" s="36"/>
    </row>
    <row r="27" spans="2:5" ht="12.75">
      <c r="B27" s="8">
        <v>131</v>
      </c>
      <c r="C27" s="9" t="s">
        <v>34</v>
      </c>
      <c r="D27" s="34"/>
      <c r="E27" s="36"/>
    </row>
    <row r="28" spans="2:5" ht="12.75">
      <c r="B28" s="8">
        <v>132</v>
      </c>
      <c r="C28" s="9" t="s">
        <v>35</v>
      </c>
      <c r="D28" s="34"/>
      <c r="E28" s="36"/>
    </row>
    <row r="29" spans="2:5" ht="12.75">
      <c r="B29" s="8">
        <v>133</v>
      </c>
      <c r="C29" s="9" t="s">
        <v>36</v>
      </c>
      <c r="D29" s="34"/>
      <c r="E29" s="36"/>
    </row>
    <row r="30" spans="2:5" ht="12.75">
      <c r="B30" s="8">
        <v>135</v>
      </c>
      <c r="C30" s="9" t="s">
        <v>37</v>
      </c>
      <c r="D30" s="34"/>
      <c r="E30" s="36"/>
    </row>
    <row r="31" spans="2:5" ht="12.75">
      <c r="B31" s="8">
        <v>136</v>
      </c>
      <c r="C31" s="9" t="s">
        <v>38</v>
      </c>
      <c r="D31" s="34">
        <v>0</v>
      </c>
      <c r="E31" s="36"/>
    </row>
    <row r="32" spans="2:5" ht="12.75">
      <c r="B32" s="10">
        <v>137</v>
      </c>
      <c r="C32" s="9" t="s">
        <v>39</v>
      </c>
      <c r="D32" s="36"/>
      <c r="E32" s="34"/>
    </row>
    <row r="33" spans="2:5" ht="12.75">
      <c r="B33" s="8">
        <v>138</v>
      </c>
      <c r="C33" s="9" t="s">
        <v>40</v>
      </c>
      <c r="D33" s="34"/>
      <c r="E33" s="36"/>
    </row>
    <row r="34" spans="2:5" ht="12.75">
      <c r="B34" s="10">
        <v>139</v>
      </c>
      <c r="C34" s="9" t="s">
        <v>41</v>
      </c>
      <c r="D34" s="36"/>
      <c r="E34" s="34"/>
    </row>
    <row r="35" spans="2:5" ht="12.75">
      <c r="B35" s="8">
        <v>15</v>
      </c>
      <c r="C35" s="9" t="s">
        <v>3</v>
      </c>
      <c r="D35" s="36"/>
      <c r="E35" s="36"/>
    </row>
    <row r="36" spans="2:5" ht="12.75">
      <c r="B36" s="8">
        <v>150</v>
      </c>
      <c r="C36" s="9" t="s">
        <v>42</v>
      </c>
      <c r="D36" s="34">
        <v>25000</v>
      </c>
      <c r="E36" s="36"/>
    </row>
    <row r="37" spans="2:5" ht="12.75">
      <c r="B37" s="8">
        <v>151</v>
      </c>
      <c r="C37" s="9" t="s">
        <v>43</v>
      </c>
      <c r="D37" s="34"/>
      <c r="E37" s="36"/>
    </row>
    <row r="38" spans="2:5" ht="12.75">
      <c r="B38" s="8">
        <v>152</v>
      </c>
      <c r="C38" s="9" t="s">
        <v>44</v>
      </c>
      <c r="D38" s="34"/>
      <c r="E38" s="36"/>
    </row>
    <row r="39" spans="2:5" ht="12.75">
      <c r="B39" s="8">
        <v>153</v>
      </c>
      <c r="C39" s="9" t="s">
        <v>45</v>
      </c>
      <c r="D39" s="34">
        <v>175000</v>
      </c>
      <c r="E39" s="36"/>
    </row>
    <row r="40" spans="2:5" ht="12.75">
      <c r="B40" s="8">
        <v>154</v>
      </c>
      <c r="C40" s="9" t="s">
        <v>46</v>
      </c>
      <c r="D40" s="36"/>
      <c r="E40" s="36"/>
    </row>
    <row r="41" spans="2:5" ht="12.75">
      <c r="B41" s="8">
        <v>155</v>
      </c>
      <c r="C41" s="9" t="s">
        <v>47</v>
      </c>
      <c r="D41" s="36"/>
      <c r="E41" s="36"/>
    </row>
    <row r="42" spans="2:5" ht="12.75">
      <c r="B42" s="8">
        <v>157</v>
      </c>
      <c r="C42" s="9" t="s">
        <v>48</v>
      </c>
      <c r="D42" s="34"/>
      <c r="E42" s="36"/>
    </row>
    <row r="43" spans="2:5" ht="12.75">
      <c r="B43" s="10">
        <v>158</v>
      </c>
      <c r="C43" s="9" t="s">
        <v>49</v>
      </c>
      <c r="D43" s="36"/>
      <c r="E43" s="34"/>
    </row>
    <row r="44" spans="2:5" ht="12.75">
      <c r="B44" s="8">
        <v>159</v>
      </c>
      <c r="C44" s="9" t="s">
        <v>50</v>
      </c>
      <c r="D44" s="34"/>
      <c r="E44" s="36"/>
    </row>
    <row r="45" spans="2:5" ht="12.75">
      <c r="B45" s="8">
        <v>17</v>
      </c>
      <c r="C45" s="9" t="s">
        <v>51</v>
      </c>
      <c r="D45" s="36"/>
      <c r="E45" s="36"/>
    </row>
    <row r="46" spans="2:5" ht="12.75">
      <c r="B46" s="8">
        <v>170</v>
      </c>
      <c r="C46" s="9" t="s">
        <v>51</v>
      </c>
      <c r="D46" s="34"/>
      <c r="E46" s="36"/>
    </row>
    <row r="47" spans="2:5" ht="12.75">
      <c r="B47" s="8">
        <v>179</v>
      </c>
      <c r="C47" s="9" t="s">
        <v>52</v>
      </c>
      <c r="D47" s="34"/>
      <c r="E47" s="36"/>
    </row>
    <row r="48" spans="2:5" ht="12.75">
      <c r="B48" s="8">
        <v>18</v>
      </c>
      <c r="C48" s="9" t="s">
        <v>53</v>
      </c>
      <c r="D48" s="36"/>
      <c r="E48" s="36"/>
    </row>
    <row r="49" spans="2:5" ht="12.75">
      <c r="B49" s="8">
        <v>180</v>
      </c>
      <c r="C49" s="9" t="s">
        <v>54</v>
      </c>
      <c r="D49" s="34"/>
      <c r="E49" s="36"/>
    </row>
    <row r="50" spans="2:5" ht="12.75">
      <c r="B50" s="8">
        <v>181</v>
      </c>
      <c r="C50" s="9" t="s">
        <v>55</v>
      </c>
      <c r="D50" s="34"/>
      <c r="E50" s="36"/>
    </row>
    <row r="51" spans="2:5" ht="12.75">
      <c r="B51" s="8">
        <v>19</v>
      </c>
      <c r="C51" s="9" t="s">
        <v>56</v>
      </c>
      <c r="D51" s="36"/>
      <c r="E51" s="36"/>
    </row>
    <row r="52" spans="2:5" ht="12.75">
      <c r="B52" s="8">
        <v>190</v>
      </c>
      <c r="C52" s="9" t="s">
        <v>57</v>
      </c>
      <c r="D52" s="34">
        <v>0</v>
      </c>
      <c r="E52" s="36"/>
    </row>
    <row r="53" spans="2:5" ht="12.75">
      <c r="B53" s="8">
        <v>191</v>
      </c>
      <c r="C53" s="9" t="s">
        <v>58</v>
      </c>
      <c r="D53" s="34"/>
      <c r="E53" s="36"/>
    </row>
    <row r="54" spans="2:5" ht="12.75">
      <c r="B54" s="8">
        <v>192</v>
      </c>
      <c r="C54" s="9" t="s">
        <v>59</v>
      </c>
      <c r="D54" s="34"/>
      <c r="E54" s="36"/>
    </row>
    <row r="55" spans="2:5" ht="12.75">
      <c r="B55" s="8">
        <v>193</v>
      </c>
      <c r="C55" s="9" t="s">
        <v>60</v>
      </c>
      <c r="D55" s="34">
        <v>5600</v>
      </c>
      <c r="E55" s="36"/>
    </row>
    <row r="56" spans="2:5" ht="12.75">
      <c r="B56" s="8">
        <v>195</v>
      </c>
      <c r="C56" s="9" t="s">
        <v>61</v>
      </c>
      <c r="D56" s="34"/>
      <c r="E56" s="36"/>
    </row>
    <row r="57" spans="2:5" ht="12.75">
      <c r="B57" s="8">
        <v>196</v>
      </c>
      <c r="C57" s="9" t="s">
        <v>62</v>
      </c>
      <c r="D57" s="34"/>
      <c r="E57" s="36"/>
    </row>
    <row r="58" spans="2:5" ht="12.75">
      <c r="B58" s="8">
        <v>197</v>
      </c>
      <c r="C58" s="9" t="s">
        <v>63</v>
      </c>
      <c r="D58" s="34"/>
      <c r="E58" s="36"/>
    </row>
    <row r="59" spans="2:5" ht="12.75">
      <c r="B59" s="8">
        <v>198</v>
      </c>
      <c r="C59" s="9" t="s">
        <v>64</v>
      </c>
      <c r="D59" s="34"/>
      <c r="E59" s="36"/>
    </row>
    <row r="60" spans="2:5" ht="12.75">
      <c r="B60" s="10">
        <v>199</v>
      </c>
      <c r="C60" s="9" t="s">
        <v>65</v>
      </c>
      <c r="D60" s="36"/>
      <c r="E60" s="34"/>
    </row>
    <row r="61" spans="2:5" ht="12.75">
      <c r="B61" s="8">
        <v>22</v>
      </c>
      <c r="C61" s="9" t="s">
        <v>23</v>
      </c>
      <c r="D61" s="36"/>
      <c r="E61" s="36"/>
    </row>
    <row r="62" spans="2:5" ht="12.75">
      <c r="B62" s="8">
        <v>220</v>
      </c>
      <c r="C62" s="9" t="s">
        <v>24</v>
      </c>
      <c r="D62" s="34"/>
      <c r="E62" s="36"/>
    </row>
    <row r="63" spans="2:5" ht="12.75">
      <c r="B63" s="8">
        <v>221</v>
      </c>
      <c r="C63" s="9" t="s">
        <v>25</v>
      </c>
      <c r="D63" s="34"/>
      <c r="E63" s="36"/>
    </row>
    <row r="64" spans="2:5" ht="12.75">
      <c r="B64" s="10">
        <v>222</v>
      </c>
      <c r="C64" s="9" t="s">
        <v>26</v>
      </c>
      <c r="D64" s="36"/>
      <c r="E64" s="34"/>
    </row>
    <row r="65" spans="2:5" ht="12.75">
      <c r="B65" s="8">
        <v>223</v>
      </c>
      <c r="C65" s="9" t="s">
        <v>27</v>
      </c>
      <c r="D65" s="36"/>
      <c r="E65" s="36"/>
    </row>
    <row r="66" spans="2:5" ht="12.75">
      <c r="B66" s="8">
        <v>226</v>
      </c>
      <c r="C66" s="9" t="s">
        <v>28</v>
      </c>
      <c r="D66" s="34"/>
      <c r="E66" s="36"/>
    </row>
    <row r="67" spans="2:5" ht="12.75">
      <c r="B67" s="8">
        <v>228</v>
      </c>
      <c r="C67" s="9" t="s">
        <v>40</v>
      </c>
      <c r="D67" s="34"/>
      <c r="E67" s="36"/>
    </row>
    <row r="68" spans="2:5" ht="12.75">
      <c r="B68" s="10">
        <v>229</v>
      </c>
      <c r="C68" s="9" t="s">
        <v>66</v>
      </c>
      <c r="D68" s="36"/>
      <c r="E68" s="34"/>
    </row>
    <row r="69" spans="2:5" ht="12.75">
      <c r="B69" s="8">
        <v>23</v>
      </c>
      <c r="C69" s="9" t="s">
        <v>32</v>
      </c>
      <c r="D69" s="36"/>
      <c r="E69" s="36"/>
    </row>
    <row r="70" spans="2:5" ht="12.75">
      <c r="B70" s="8">
        <v>230</v>
      </c>
      <c r="C70" s="9" t="s">
        <v>33</v>
      </c>
      <c r="D70" s="36"/>
      <c r="E70" s="36"/>
    </row>
    <row r="71" spans="2:5" ht="12.75">
      <c r="B71" s="8">
        <v>231</v>
      </c>
      <c r="C71" s="9" t="s">
        <v>34</v>
      </c>
      <c r="D71" s="34"/>
      <c r="E71" s="36"/>
    </row>
    <row r="72" spans="2:5" ht="12.75">
      <c r="B72" s="8">
        <v>232</v>
      </c>
      <c r="C72" s="9" t="s">
        <v>35</v>
      </c>
      <c r="D72" s="34"/>
      <c r="E72" s="36"/>
    </row>
    <row r="73" spans="2:5" ht="12.75">
      <c r="B73" s="8">
        <v>233</v>
      </c>
      <c r="C73" s="9" t="s">
        <v>36</v>
      </c>
      <c r="D73" s="34"/>
      <c r="E73" s="36"/>
    </row>
    <row r="74" spans="2:5" ht="12.75">
      <c r="B74" s="8">
        <v>235</v>
      </c>
      <c r="C74" s="9" t="s">
        <v>37</v>
      </c>
      <c r="D74" s="34"/>
      <c r="E74" s="36"/>
    </row>
    <row r="75" spans="2:5" ht="12.75">
      <c r="B75" s="8">
        <v>236</v>
      </c>
      <c r="C75" s="9" t="s">
        <v>38</v>
      </c>
      <c r="D75" s="34"/>
      <c r="E75" s="36"/>
    </row>
    <row r="76" spans="2:5" ht="12.75">
      <c r="B76" s="10">
        <v>237</v>
      </c>
      <c r="C76" s="9" t="s">
        <v>39</v>
      </c>
      <c r="D76" s="36"/>
      <c r="E76" s="34"/>
    </row>
    <row r="77" spans="2:5" ht="12.75">
      <c r="B77" s="8">
        <v>238</v>
      </c>
      <c r="C77" s="9" t="s">
        <v>67</v>
      </c>
      <c r="D77" s="36"/>
      <c r="E77" s="36"/>
    </row>
    <row r="78" spans="2:5" ht="12.75">
      <c r="B78" s="10">
        <v>239</v>
      </c>
      <c r="C78" s="9" t="s">
        <v>41</v>
      </c>
      <c r="D78" s="36"/>
      <c r="E78" s="34"/>
    </row>
    <row r="79" spans="2:5" ht="12.75">
      <c r="B79" s="8">
        <v>24</v>
      </c>
      <c r="C79" s="9" t="s">
        <v>2</v>
      </c>
      <c r="D79" s="36"/>
      <c r="E79" s="36"/>
    </row>
    <row r="80" spans="2:5" ht="12.75">
      <c r="B80" s="8">
        <v>240</v>
      </c>
      <c r="C80" s="9" t="s">
        <v>68</v>
      </c>
      <c r="D80" s="34"/>
      <c r="E80" s="36"/>
    </row>
    <row r="81" spans="2:5" ht="12.75">
      <c r="B81" s="10">
        <v>241</v>
      </c>
      <c r="C81" s="9" t="s">
        <v>69</v>
      </c>
      <c r="D81" s="36"/>
      <c r="E81" s="34"/>
    </row>
    <row r="82" spans="2:5" ht="12.75">
      <c r="B82" s="8">
        <v>242</v>
      </c>
      <c r="C82" s="9" t="s">
        <v>70</v>
      </c>
      <c r="D82" s="34"/>
      <c r="E82" s="36"/>
    </row>
    <row r="83" spans="2:5" ht="12.75">
      <c r="B83" s="10">
        <v>243</v>
      </c>
      <c r="C83" s="9" t="s">
        <v>71</v>
      </c>
      <c r="D83" s="36"/>
      <c r="E83" s="34"/>
    </row>
    <row r="84" spans="2:5" ht="12.75">
      <c r="B84" s="10">
        <v>244</v>
      </c>
      <c r="C84" s="9" t="s">
        <v>72</v>
      </c>
      <c r="D84" s="36"/>
      <c r="E84" s="34"/>
    </row>
    <row r="85" spans="2:5" ht="12.75">
      <c r="B85" s="8">
        <v>245</v>
      </c>
      <c r="C85" s="9" t="s">
        <v>73</v>
      </c>
      <c r="D85" s="34"/>
      <c r="E85" s="36"/>
    </row>
    <row r="86" spans="2:5" ht="12.75">
      <c r="B86" s="10">
        <v>246</v>
      </c>
      <c r="C86" s="9" t="s">
        <v>74</v>
      </c>
      <c r="D86" s="36"/>
      <c r="E86" s="34"/>
    </row>
    <row r="87" spans="2:5" ht="12.75">
      <c r="B87" s="10">
        <v>247</v>
      </c>
      <c r="C87" s="9" t="s">
        <v>75</v>
      </c>
      <c r="D87" s="36"/>
      <c r="E87" s="34"/>
    </row>
    <row r="88" spans="2:5" ht="12.75">
      <c r="B88" s="8">
        <v>248</v>
      </c>
      <c r="C88" s="9" t="s">
        <v>76</v>
      </c>
      <c r="D88" s="34"/>
      <c r="E88" s="36"/>
    </row>
    <row r="89" spans="2:5" ht="12.75">
      <c r="B89" s="10">
        <v>249</v>
      </c>
      <c r="C89" s="9" t="s">
        <v>77</v>
      </c>
      <c r="D89" s="36"/>
      <c r="E89" s="34"/>
    </row>
    <row r="90" spans="2:5" ht="12.75">
      <c r="B90" s="8">
        <v>25</v>
      </c>
      <c r="C90" s="9" t="s">
        <v>1</v>
      </c>
      <c r="D90" s="36"/>
      <c r="E90" s="36"/>
    </row>
    <row r="91" spans="2:5" ht="12.75">
      <c r="B91" s="8">
        <v>250</v>
      </c>
      <c r="C91" s="9" t="s">
        <v>78</v>
      </c>
      <c r="D91" s="34"/>
      <c r="E91" s="36"/>
    </row>
    <row r="92" spans="2:5" ht="12.75">
      <c r="B92" s="8">
        <v>251</v>
      </c>
      <c r="C92" s="9" t="s">
        <v>79</v>
      </c>
      <c r="D92" s="34"/>
      <c r="E92" s="36"/>
    </row>
    <row r="93" spans="2:5" ht="12.75">
      <c r="B93" s="8">
        <v>252</v>
      </c>
      <c r="C93" s="9" t="s">
        <v>80</v>
      </c>
      <c r="D93" s="34"/>
      <c r="E93" s="36"/>
    </row>
    <row r="94" spans="2:5" ht="12.75">
      <c r="B94" s="8">
        <v>253</v>
      </c>
      <c r="C94" s="9" t="s">
        <v>81</v>
      </c>
      <c r="D94" s="34">
        <v>0</v>
      </c>
      <c r="E94" s="36"/>
    </row>
    <row r="95" spans="2:5" ht="12.75">
      <c r="B95" s="8">
        <v>254</v>
      </c>
      <c r="C95" s="9" t="s">
        <v>82</v>
      </c>
      <c r="D95" s="34">
        <v>0</v>
      </c>
      <c r="E95" s="36"/>
    </row>
    <row r="96" spans="2:5" ht="12.75">
      <c r="B96" s="8">
        <v>255</v>
      </c>
      <c r="C96" s="9" t="s">
        <v>83</v>
      </c>
      <c r="D96" s="34">
        <v>0</v>
      </c>
      <c r="E96" s="36"/>
    </row>
    <row r="97" spans="2:5" ht="12.75">
      <c r="B97" s="8">
        <v>256</v>
      </c>
      <c r="C97" s="9" t="s">
        <v>84</v>
      </c>
      <c r="D97" s="34"/>
      <c r="E97" s="36"/>
    </row>
    <row r="98" spans="2:5" ht="12.75">
      <c r="B98" s="10">
        <v>257</v>
      </c>
      <c r="C98" s="9" t="s">
        <v>85</v>
      </c>
      <c r="D98" s="36"/>
      <c r="E98" s="34">
        <v>100525.36</v>
      </c>
    </row>
    <row r="99" spans="2:5" ht="12.75">
      <c r="B99" s="8">
        <v>258</v>
      </c>
      <c r="C99" s="9" t="s">
        <v>86</v>
      </c>
      <c r="D99" s="34"/>
      <c r="E99" s="36"/>
    </row>
    <row r="100" spans="2:5" ht="12.75">
      <c r="B100" s="8">
        <v>259</v>
      </c>
      <c r="C100" s="9" t="s">
        <v>87</v>
      </c>
      <c r="D100" s="34"/>
      <c r="E100" s="36"/>
    </row>
    <row r="101" spans="2:5" ht="12.75">
      <c r="B101" s="8">
        <v>26</v>
      </c>
      <c r="C101" s="9" t="s">
        <v>88</v>
      </c>
      <c r="D101" s="36"/>
      <c r="E101" s="36"/>
    </row>
    <row r="102" spans="2:5" ht="12.75">
      <c r="B102" s="8">
        <v>260</v>
      </c>
      <c r="C102" s="9" t="s">
        <v>89</v>
      </c>
      <c r="D102" s="34">
        <v>197595.37</v>
      </c>
      <c r="E102" s="36"/>
    </row>
    <row r="103" spans="2:5" ht="12.75">
      <c r="B103" s="8">
        <v>261</v>
      </c>
      <c r="C103" s="9" t="s">
        <v>90</v>
      </c>
      <c r="D103" s="34"/>
      <c r="E103" s="36"/>
    </row>
    <row r="104" spans="2:5" ht="12.75">
      <c r="B104" s="8">
        <v>262</v>
      </c>
      <c r="C104" s="9" t="s">
        <v>91</v>
      </c>
      <c r="D104" s="34">
        <v>0</v>
      </c>
      <c r="E104" s="36"/>
    </row>
    <row r="105" spans="2:5" ht="12.75">
      <c r="B105" s="8">
        <v>263</v>
      </c>
      <c r="C105" s="9" t="s">
        <v>92</v>
      </c>
      <c r="D105" s="34"/>
      <c r="E105" s="36"/>
    </row>
    <row r="106" spans="2:5" ht="12.75">
      <c r="B106" s="8">
        <v>264</v>
      </c>
      <c r="C106" s="9" t="s">
        <v>93</v>
      </c>
      <c r="D106" s="34"/>
      <c r="E106" s="36"/>
    </row>
    <row r="107" spans="2:5" ht="12.75">
      <c r="B107" s="8">
        <v>265</v>
      </c>
      <c r="C107" s="9" t="s">
        <v>94</v>
      </c>
      <c r="D107" s="36"/>
      <c r="E107" s="36"/>
    </row>
    <row r="108" spans="2:5" ht="12.75">
      <c r="B108" s="8">
        <v>267</v>
      </c>
      <c r="C108" s="9" t="s">
        <v>95</v>
      </c>
      <c r="D108" s="34">
        <v>0</v>
      </c>
      <c r="E108" s="36"/>
    </row>
    <row r="109" spans="2:5" ht="12.75">
      <c r="B109" s="10">
        <v>268</v>
      </c>
      <c r="C109" s="9" t="s">
        <v>85</v>
      </c>
      <c r="D109" s="36"/>
      <c r="E109" s="34">
        <v>0</v>
      </c>
    </row>
    <row r="110" spans="2:5" ht="12.75">
      <c r="B110" s="8">
        <v>269</v>
      </c>
      <c r="C110" s="9" t="s">
        <v>96</v>
      </c>
      <c r="D110" s="34"/>
      <c r="E110" s="36"/>
    </row>
    <row r="111" spans="2:5" ht="12.75">
      <c r="B111" s="8">
        <v>27</v>
      </c>
      <c r="C111" s="9" t="s">
        <v>97</v>
      </c>
      <c r="D111" s="36"/>
      <c r="E111" s="36"/>
    </row>
    <row r="112" spans="2:5" ht="12.75">
      <c r="B112" s="8">
        <v>271</v>
      </c>
      <c r="C112" s="9" t="s">
        <v>98</v>
      </c>
      <c r="D112" s="34"/>
      <c r="E112" s="36"/>
    </row>
    <row r="113" spans="2:5" ht="12.75">
      <c r="B113" s="8">
        <v>272</v>
      </c>
      <c r="C113" s="9" t="s">
        <v>99</v>
      </c>
      <c r="D113" s="34"/>
      <c r="E113" s="36"/>
    </row>
    <row r="114" spans="2:5" ht="12.75">
      <c r="B114" s="8">
        <v>277</v>
      </c>
      <c r="C114" s="9" t="s">
        <v>100</v>
      </c>
      <c r="D114" s="34"/>
      <c r="E114" s="36"/>
    </row>
    <row r="115" spans="2:5" ht="12.75">
      <c r="B115" s="10">
        <v>278</v>
      </c>
      <c r="C115" s="9" t="s">
        <v>101</v>
      </c>
      <c r="D115" s="36"/>
      <c r="E115" s="34"/>
    </row>
    <row r="116" spans="2:5" ht="12.75">
      <c r="B116" s="8">
        <v>279</v>
      </c>
      <c r="C116" s="9" t="s">
        <v>96</v>
      </c>
      <c r="D116" s="34"/>
      <c r="E116" s="36"/>
    </row>
    <row r="117" spans="2:5" ht="12.75">
      <c r="B117" s="8">
        <v>28</v>
      </c>
      <c r="C117" s="9" t="s">
        <v>102</v>
      </c>
      <c r="D117" s="36"/>
      <c r="E117" s="36"/>
    </row>
    <row r="118" spans="2:5" ht="12.75">
      <c r="B118" s="8">
        <v>280</v>
      </c>
      <c r="C118" s="9" t="s">
        <v>103</v>
      </c>
      <c r="D118" s="34">
        <v>0</v>
      </c>
      <c r="E118" s="36"/>
    </row>
    <row r="119" spans="2:5" ht="12.75">
      <c r="B119" s="8">
        <v>281</v>
      </c>
      <c r="C119" s="9" t="s">
        <v>55</v>
      </c>
      <c r="D119" s="34"/>
      <c r="E119" s="36"/>
    </row>
    <row r="120" spans="2:5" ht="12.75">
      <c r="B120" s="8">
        <v>29</v>
      </c>
      <c r="C120" s="9" t="s">
        <v>104</v>
      </c>
      <c r="D120" s="36"/>
      <c r="E120" s="36"/>
    </row>
    <row r="121" spans="2:5" ht="12.75">
      <c r="B121" s="8">
        <v>291</v>
      </c>
      <c r="C121" s="9" t="s">
        <v>105</v>
      </c>
      <c r="D121" s="34"/>
      <c r="E121" s="36"/>
    </row>
    <row r="122" spans="2:5" ht="12.75">
      <c r="B122" s="8">
        <v>292</v>
      </c>
      <c r="C122" s="9" t="s">
        <v>106</v>
      </c>
      <c r="D122" s="34"/>
      <c r="E122" s="36"/>
    </row>
    <row r="123" spans="2:5" ht="12.75">
      <c r="B123" s="8">
        <v>293</v>
      </c>
      <c r="C123" s="9" t="s">
        <v>107</v>
      </c>
      <c r="D123" s="34"/>
      <c r="E123" s="36"/>
    </row>
    <row r="124" spans="2:5" ht="12.75">
      <c r="B124" s="8">
        <v>294</v>
      </c>
      <c r="C124" s="9" t="s">
        <v>108</v>
      </c>
      <c r="D124" s="34"/>
      <c r="E124" s="36"/>
    </row>
    <row r="125" spans="2:5" ht="12.75">
      <c r="B125" s="8">
        <v>295</v>
      </c>
      <c r="C125" s="9" t="s">
        <v>109</v>
      </c>
      <c r="D125" s="34"/>
      <c r="E125" s="36"/>
    </row>
    <row r="126" spans="2:5" ht="12.75">
      <c r="B126" s="8">
        <v>297</v>
      </c>
      <c r="C126" s="9" t="s">
        <v>110</v>
      </c>
      <c r="D126" s="34"/>
      <c r="E126" s="36"/>
    </row>
    <row r="127" spans="2:5" ht="12.75">
      <c r="B127" s="10">
        <v>298</v>
      </c>
      <c r="C127" s="9" t="s">
        <v>49</v>
      </c>
      <c r="D127" s="36"/>
      <c r="E127" s="34"/>
    </row>
    <row r="128" spans="2:5" ht="12.75">
      <c r="B128" s="10">
        <v>299</v>
      </c>
      <c r="C128" s="9" t="s">
        <v>85</v>
      </c>
      <c r="D128" s="36"/>
      <c r="E128" s="34"/>
    </row>
    <row r="129" spans="2:5" ht="12.75">
      <c r="B129" s="8">
        <v>30</v>
      </c>
      <c r="C129" s="9" t="s">
        <v>111</v>
      </c>
      <c r="D129" s="36"/>
      <c r="E129" s="36"/>
    </row>
    <row r="130" spans="2:5" ht="12.75">
      <c r="B130" s="10">
        <v>300</v>
      </c>
      <c r="C130" s="9" t="s">
        <v>112</v>
      </c>
      <c r="D130" s="36"/>
      <c r="E130" s="34">
        <v>0</v>
      </c>
    </row>
    <row r="131" spans="2:5" ht="12.75">
      <c r="B131" s="10">
        <v>301</v>
      </c>
      <c r="C131" s="9" t="s">
        <v>113</v>
      </c>
      <c r="D131" s="36"/>
      <c r="E131" s="34">
        <v>0</v>
      </c>
    </row>
    <row r="132" spans="2:5" ht="12.75">
      <c r="B132" s="10">
        <v>303</v>
      </c>
      <c r="C132" s="9" t="s">
        <v>114</v>
      </c>
      <c r="D132" s="36"/>
      <c r="E132" s="34"/>
    </row>
    <row r="133" spans="2:5" ht="12.75">
      <c r="B133" s="10">
        <v>304</v>
      </c>
      <c r="C133" s="9" t="s">
        <v>115</v>
      </c>
      <c r="D133" s="36"/>
      <c r="E133" s="34"/>
    </row>
    <row r="134" spans="2:5" ht="12.75">
      <c r="B134" s="10">
        <v>305</v>
      </c>
      <c r="C134" s="9" t="s">
        <v>116</v>
      </c>
      <c r="D134" s="36"/>
      <c r="E134" s="34"/>
    </row>
    <row r="135" spans="2:5" ht="12.75">
      <c r="B135" s="10">
        <v>306</v>
      </c>
      <c r="C135" s="9" t="s">
        <v>117</v>
      </c>
      <c r="D135" s="36"/>
      <c r="E135" s="34"/>
    </row>
    <row r="136" spans="2:5" ht="12.75">
      <c r="B136" s="8">
        <v>308</v>
      </c>
      <c r="C136" s="9" t="s">
        <v>118</v>
      </c>
      <c r="D136" s="37"/>
      <c r="E136" s="36"/>
    </row>
    <row r="137" spans="2:5" ht="12.75">
      <c r="B137" s="10">
        <v>309</v>
      </c>
      <c r="C137" s="9" t="s">
        <v>119</v>
      </c>
      <c r="D137" s="36"/>
      <c r="E137" s="34"/>
    </row>
    <row r="138" spans="2:5" ht="12.75">
      <c r="B138" s="8">
        <v>32</v>
      </c>
      <c r="C138" s="9" t="s">
        <v>120</v>
      </c>
      <c r="D138" s="36"/>
      <c r="E138" s="36"/>
    </row>
    <row r="139" spans="2:5" ht="12.75">
      <c r="B139" s="10">
        <v>320</v>
      </c>
      <c r="C139" s="9" t="s">
        <v>121</v>
      </c>
      <c r="D139" s="36"/>
      <c r="E139" s="34">
        <v>0</v>
      </c>
    </row>
    <row r="140" spans="2:5" ht="12.75">
      <c r="B140" s="10">
        <v>321</v>
      </c>
      <c r="C140" s="9" t="s">
        <v>122</v>
      </c>
      <c r="D140" s="36"/>
      <c r="E140" s="34">
        <v>0</v>
      </c>
    </row>
    <row r="141" spans="2:5" ht="12.75">
      <c r="B141" s="8">
        <v>322</v>
      </c>
      <c r="C141" s="9" t="s">
        <v>123</v>
      </c>
      <c r="D141" s="34"/>
      <c r="E141" s="36"/>
    </row>
    <row r="142" spans="2:5" ht="12.75">
      <c r="B142" s="10">
        <v>323</v>
      </c>
      <c r="C142" s="9" t="s">
        <v>124</v>
      </c>
      <c r="D142" s="36"/>
      <c r="E142" s="36"/>
    </row>
    <row r="143" spans="2:5" ht="12.75">
      <c r="B143" s="10">
        <v>326</v>
      </c>
      <c r="C143" s="9" t="s">
        <v>125</v>
      </c>
      <c r="D143" s="36"/>
      <c r="E143" s="34"/>
    </row>
    <row r="144" spans="2:5" ht="12.75">
      <c r="B144" s="10">
        <v>329</v>
      </c>
      <c r="C144" s="9" t="s">
        <v>126</v>
      </c>
      <c r="D144" s="36"/>
      <c r="E144" s="34">
        <v>0</v>
      </c>
    </row>
    <row r="145" spans="2:5" ht="12.75">
      <c r="B145" s="8">
        <v>33</v>
      </c>
      <c r="C145" s="9" t="s">
        <v>127</v>
      </c>
      <c r="D145" s="36"/>
      <c r="E145" s="36"/>
    </row>
    <row r="146" spans="2:5" ht="12.75">
      <c r="B146" s="10">
        <v>330</v>
      </c>
      <c r="C146" s="9" t="s">
        <v>128</v>
      </c>
      <c r="D146" s="36"/>
      <c r="E146" s="36"/>
    </row>
    <row r="147" spans="2:5" ht="12.75">
      <c r="B147" s="10">
        <v>331</v>
      </c>
      <c r="C147" s="9" t="s">
        <v>129</v>
      </c>
      <c r="D147" s="36"/>
      <c r="E147" s="34"/>
    </row>
    <row r="148" spans="2:5" ht="12.75">
      <c r="B148" s="10">
        <v>332</v>
      </c>
      <c r="C148" s="9" t="s">
        <v>130</v>
      </c>
      <c r="D148" s="36"/>
      <c r="E148" s="34"/>
    </row>
    <row r="149" spans="2:5" ht="12.75">
      <c r="B149" s="10">
        <v>333</v>
      </c>
      <c r="C149" s="9" t="s">
        <v>131</v>
      </c>
      <c r="D149" s="36"/>
      <c r="E149" s="34"/>
    </row>
    <row r="150" spans="2:5" ht="12.75">
      <c r="B150" s="10">
        <v>335</v>
      </c>
      <c r="C150" s="9" t="s">
        <v>132</v>
      </c>
      <c r="D150" s="36"/>
      <c r="E150" s="34"/>
    </row>
    <row r="151" spans="2:5" ht="12.75">
      <c r="B151" s="10">
        <v>336</v>
      </c>
      <c r="C151" s="9" t="s">
        <v>133</v>
      </c>
      <c r="D151" s="36"/>
      <c r="E151" s="34"/>
    </row>
    <row r="152" spans="2:5" ht="12.75">
      <c r="B152" s="8">
        <v>337</v>
      </c>
      <c r="C152" s="9" t="s">
        <v>134</v>
      </c>
      <c r="D152" s="34"/>
      <c r="E152" s="36"/>
    </row>
    <row r="153" spans="2:5" ht="12.75">
      <c r="B153" s="8">
        <v>34</v>
      </c>
      <c r="C153" s="9" t="s">
        <v>135</v>
      </c>
      <c r="D153" s="36"/>
      <c r="E153" s="36"/>
    </row>
    <row r="154" spans="2:5" ht="12.75">
      <c r="B154" s="10">
        <v>340</v>
      </c>
      <c r="C154" s="9" t="s">
        <v>136</v>
      </c>
      <c r="D154" s="36"/>
      <c r="E154" s="34"/>
    </row>
    <row r="155" spans="2:5" ht="12.75">
      <c r="B155" s="10">
        <v>349</v>
      </c>
      <c r="C155" s="9" t="s">
        <v>137</v>
      </c>
      <c r="D155" s="36"/>
      <c r="E155" s="34"/>
    </row>
    <row r="156" spans="2:5" ht="12.75">
      <c r="B156" s="8">
        <v>35</v>
      </c>
      <c r="C156" s="9" t="s">
        <v>138</v>
      </c>
      <c r="D156" s="36"/>
      <c r="E156" s="36"/>
    </row>
    <row r="157" spans="2:5" ht="12.75">
      <c r="B157" s="10" t="s">
        <v>139</v>
      </c>
      <c r="C157" s="9" t="s">
        <v>140</v>
      </c>
      <c r="D157" s="36"/>
      <c r="E157" s="34"/>
    </row>
    <row r="158" spans="2:5" ht="12.75">
      <c r="B158" s="8">
        <v>36</v>
      </c>
      <c r="C158" s="9" t="s">
        <v>141</v>
      </c>
      <c r="D158" s="36"/>
      <c r="E158" s="36"/>
    </row>
    <row r="159" spans="2:5" ht="12.75">
      <c r="B159" s="10">
        <v>360</v>
      </c>
      <c r="C159" s="9" t="s">
        <v>142</v>
      </c>
      <c r="D159" s="36"/>
      <c r="E159" s="34">
        <v>0</v>
      </c>
    </row>
    <row r="160" spans="2:5" ht="12.75">
      <c r="B160" s="10">
        <v>361</v>
      </c>
      <c r="C160" s="9" t="s">
        <v>143</v>
      </c>
      <c r="D160" s="36"/>
      <c r="E160" s="34">
        <v>0</v>
      </c>
    </row>
    <row r="161" spans="2:5" ht="12.75">
      <c r="B161" s="10">
        <v>368</v>
      </c>
      <c r="C161" s="9" t="s">
        <v>144</v>
      </c>
      <c r="D161" s="36"/>
      <c r="E161" s="34">
        <v>0</v>
      </c>
    </row>
    <row r="162" spans="2:5" ht="12.75">
      <c r="B162" s="10">
        <v>369</v>
      </c>
      <c r="C162" s="9" t="s">
        <v>145</v>
      </c>
      <c r="D162" s="36"/>
      <c r="E162" s="34"/>
    </row>
    <row r="163" spans="2:5" ht="12.75">
      <c r="B163" s="8">
        <v>37</v>
      </c>
      <c r="C163" s="9" t="s">
        <v>146</v>
      </c>
      <c r="D163" s="36"/>
      <c r="E163" s="36"/>
    </row>
    <row r="164" spans="2:5" ht="12.75">
      <c r="B164" s="10">
        <v>370</v>
      </c>
      <c r="C164" s="9" t="s">
        <v>147</v>
      </c>
      <c r="D164" s="36"/>
      <c r="E164" s="34"/>
    </row>
    <row r="165" spans="2:5" ht="12.75">
      <c r="B165" s="8">
        <v>371</v>
      </c>
      <c r="C165" s="9" t="s">
        <v>148</v>
      </c>
      <c r="D165" s="34"/>
      <c r="E165" s="36"/>
    </row>
    <row r="166" spans="2:5" ht="12.75">
      <c r="B166" s="10">
        <v>372</v>
      </c>
      <c r="C166" s="9" t="s">
        <v>149</v>
      </c>
      <c r="D166" s="36"/>
      <c r="E166" s="34"/>
    </row>
    <row r="167" spans="2:5" ht="12.75">
      <c r="B167" s="10">
        <v>373</v>
      </c>
      <c r="C167" s="9" t="s">
        <v>150</v>
      </c>
      <c r="D167" s="36"/>
      <c r="E167" s="34"/>
    </row>
    <row r="168" spans="2:5" ht="12.75">
      <c r="B168" s="10">
        <v>379</v>
      </c>
      <c r="C168" s="9" t="s">
        <v>151</v>
      </c>
      <c r="D168" s="36"/>
      <c r="E168" s="34"/>
    </row>
    <row r="169" spans="2:5" ht="12.75">
      <c r="B169" s="8">
        <v>38</v>
      </c>
      <c r="C169" s="9" t="s">
        <v>152</v>
      </c>
      <c r="D169" s="36"/>
      <c r="E169" s="36"/>
    </row>
    <row r="170" spans="2:5" ht="12.75">
      <c r="B170" s="10">
        <v>380</v>
      </c>
      <c r="C170" s="9" t="s">
        <v>153</v>
      </c>
      <c r="D170" s="36"/>
      <c r="E170" s="34"/>
    </row>
    <row r="171" spans="2:5" ht="12.75">
      <c r="B171" s="10">
        <v>381</v>
      </c>
      <c r="C171" s="9" t="s">
        <v>154</v>
      </c>
      <c r="D171" s="36"/>
      <c r="E171" s="34"/>
    </row>
    <row r="172" spans="2:5" ht="12.75">
      <c r="B172" s="8">
        <v>39</v>
      </c>
      <c r="C172" s="9" t="s">
        <v>155</v>
      </c>
      <c r="D172" s="36"/>
      <c r="E172" s="36"/>
    </row>
    <row r="173" spans="2:5" ht="12.75">
      <c r="B173" s="10">
        <v>391</v>
      </c>
      <c r="C173" s="9" t="s">
        <v>156</v>
      </c>
      <c r="D173" s="36"/>
      <c r="E173" s="34">
        <v>0</v>
      </c>
    </row>
    <row r="174" spans="2:5" ht="12.75">
      <c r="B174" s="10">
        <v>392</v>
      </c>
      <c r="C174" s="9" t="s">
        <v>106</v>
      </c>
      <c r="D174" s="36"/>
      <c r="E174" s="34"/>
    </row>
    <row r="175" spans="2:5" ht="12.75">
      <c r="B175" s="10">
        <v>393</v>
      </c>
      <c r="C175" s="9" t="s">
        <v>157</v>
      </c>
      <c r="D175" s="36"/>
      <c r="E175" s="34"/>
    </row>
    <row r="176" spans="2:5" ht="12.75">
      <c r="B176" s="10">
        <v>397</v>
      </c>
      <c r="C176" s="9" t="s">
        <v>158</v>
      </c>
      <c r="D176" s="36"/>
      <c r="E176" s="34"/>
    </row>
    <row r="177" spans="2:5" ht="12.75">
      <c r="B177" s="10">
        <v>399</v>
      </c>
      <c r="C177" s="9" t="s">
        <v>159</v>
      </c>
      <c r="D177" s="36"/>
      <c r="E177" s="34"/>
    </row>
    <row r="178" spans="2:5" ht="12.75">
      <c r="B178" s="8">
        <v>40</v>
      </c>
      <c r="C178" s="9" t="s">
        <v>111</v>
      </c>
      <c r="D178" s="36"/>
      <c r="E178" s="36"/>
    </row>
    <row r="179" spans="2:5" ht="12.75">
      <c r="B179" s="10">
        <v>400</v>
      </c>
      <c r="C179" s="9" t="s">
        <v>112</v>
      </c>
      <c r="D179" s="36"/>
      <c r="E179" s="34"/>
    </row>
    <row r="180" spans="2:5" ht="12.75">
      <c r="B180" s="10">
        <v>401</v>
      </c>
      <c r="C180" s="9" t="s">
        <v>113</v>
      </c>
      <c r="D180" s="36"/>
      <c r="E180" s="34">
        <v>0</v>
      </c>
    </row>
    <row r="181" spans="2:5" ht="12.75">
      <c r="B181" s="10">
        <v>402</v>
      </c>
      <c r="C181" s="9" t="s">
        <v>160</v>
      </c>
      <c r="D181" s="34">
        <v>0</v>
      </c>
      <c r="E181" s="34"/>
    </row>
    <row r="182" spans="2:5" ht="12.75">
      <c r="B182" s="10">
        <v>405</v>
      </c>
      <c r="C182" s="9" t="s">
        <v>161</v>
      </c>
      <c r="D182" s="36"/>
      <c r="E182" s="34"/>
    </row>
    <row r="183" spans="2:5" ht="12.75">
      <c r="B183" s="10">
        <v>407</v>
      </c>
      <c r="C183" s="9" t="s">
        <v>117</v>
      </c>
      <c r="D183" s="36"/>
      <c r="E183" s="34"/>
    </row>
    <row r="184" spans="2:5" ht="12.75">
      <c r="B184" s="8">
        <v>408</v>
      </c>
      <c r="C184" s="9" t="s">
        <v>162</v>
      </c>
      <c r="D184" s="34"/>
      <c r="E184" s="36"/>
    </row>
    <row r="185" spans="2:5" ht="12.75">
      <c r="B185" s="10">
        <v>409</v>
      </c>
      <c r="C185" s="9" t="s">
        <v>119</v>
      </c>
      <c r="D185" s="36"/>
      <c r="E185" s="34"/>
    </row>
    <row r="186" spans="2:5" ht="12.75">
      <c r="B186" s="8">
        <v>42</v>
      </c>
      <c r="C186" s="9" t="s">
        <v>120</v>
      </c>
      <c r="D186" s="36"/>
      <c r="E186" s="36"/>
    </row>
    <row r="187" spans="2:5" ht="12.75">
      <c r="B187" s="10">
        <v>420</v>
      </c>
      <c r="C187" s="9" t="s">
        <v>121</v>
      </c>
      <c r="D187" s="36"/>
      <c r="E187" s="34"/>
    </row>
    <row r="188" spans="2:5" ht="12.75">
      <c r="B188" s="10">
        <v>421</v>
      </c>
      <c r="C188" s="9" t="s">
        <v>163</v>
      </c>
      <c r="D188" s="36"/>
      <c r="E188" s="34"/>
    </row>
    <row r="189" spans="2:5" ht="12.75">
      <c r="B189" s="8">
        <v>422</v>
      </c>
      <c r="C189" s="9" t="s">
        <v>123</v>
      </c>
      <c r="D189" s="34"/>
      <c r="E189" s="36"/>
    </row>
    <row r="190" spans="2:5" ht="12.75">
      <c r="B190" s="10">
        <v>423</v>
      </c>
      <c r="C190" s="9" t="s">
        <v>124</v>
      </c>
      <c r="D190" s="36"/>
      <c r="E190" s="36"/>
    </row>
    <row r="191" spans="2:5" ht="12.75">
      <c r="B191" s="10">
        <v>426</v>
      </c>
      <c r="C191" s="9" t="s">
        <v>125</v>
      </c>
      <c r="D191" s="36"/>
      <c r="E191" s="34"/>
    </row>
    <row r="192" spans="2:5" ht="12.75">
      <c r="B192" s="10">
        <v>429</v>
      </c>
      <c r="C192" s="9" t="s">
        <v>126</v>
      </c>
      <c r="D192" s="36"/>
      <c r="E192" s="34"/>
    </row>
    <row r="193" spans="2:5" ht="12.75">
      <c r="B193" s="8">
        <v>43</v>
      </c>
      <c r="C193" s="9" t="s">
        <v>127</v>
      </c>
      <c r="D193" s="36"/>
      <c r="E193" s="36"/>
    </row>
    <row r="194" spans="2:5" ht="12.75">
      <c r="B194" s="10">
        <v>430</v>
      </c>
      <c r="C194" s="9" t="s">
        <v>164</v>
      </c>
      <c r="D194" s="36"/>
      <c r="E194" s="36"/>
    </row>
    <row r="195" spans="2:5" ht="12.75">
      <c r="B195" s="10">
        <v>431</v>
      </c>
      <c r="C195" s="9" t="s">
        <v>129</v>
      </c>
      <c r="D195" s="36"/>
      <c r="E195" s="34">
        <v>0</v>
      </c>
    </row>
    <row r="196" spans="2:5" ht="12.75">
      <c r="B196" s="10">
        <v>432</v>
      </c>
      <c r="C196" s="9" t="s">
        <v>130</v>
      </c>
      <c r="D196" s="36"/>
      <c r="E196" s="34"/>
    </row>
    <row r="197" spans="2:5" ht="12.75">
      <c r="B197" s="10">
        <v>433</v>
      </c>
      <c r="C197" s="9" t="s">
        <v>131</v>
      </c>
      <c r="D197" s="36"/>
      <c r="E197" s="34"/>
    </row>
    <row r="198" spans="2:5" ht="12.75">
      <c r="B198" s="10">
        <v>435</v>
      </c>
      <c r="C198" s="9" t="s">
        <v>165</v>
      </c>
      <c r="D198" s="36"/>
      <c r="E198" s="36"/>
    </row>
    <row r="199" spans="2:5" ht="12.75">
      <c r="B199" s="10">
        <v>436</v>
      </c>
      <c r="C199" s="9" t="s">
        <v>133</v>
      </c>
      <c r="D199" s="36"/>
      <c r="E199" s="34"/>
    </row>
    <row r="200" spans="2:5" ht="12.75">
      <c r="B200" s="8">
        <v>437</v>
      </c>
      <c r="C200" s="9" t="s">
        <v>166</v>
      </c>
      <c r="D200" s="34"/>
      <c r="E200" s="36"/>
    </row>
    <row r="201" spans="2:5" ht="12.75">
      <c r="B201" s="10">
        <v>438</v>
      </c>
      <c r="C201" s="9" t="s">
        <v>167</v>
      </c>
      <c r="D201" s="36"/>
      <c r="E201" s="34"/>
    </row>
    <row r="202" spans="2:5" ht="12.75">
      <c r="B202" s="8">
        <v>44</v>
      </c>
      <c r="C202" s="9" t="s">
        <v>135</v>
      </c>
      <c r="D202" s="36"/>
      <c r="E202" s="36"/>
    </row>
    <row r="203" spans="2:5" ht="12.75">
      <c r="B203" s="10">
        <v>440</v>
      </c>
      <c r="C203" s="9" t="s">
        <v>136</v>
      </c>
      <c r="D203" s="36"/>
      <c r="E203" s="34"/>
    </row>
    <row r="204" spans="2:5" ht="12.75">
      <c r="B204" s="10">
        <v>449</v>
      </c>
      <c r="C204" s="9" t="s">
        <v>137</v>
      </c>
      <c r="D204" s="36"/>
      <c r="E204" s="34"/>
    </row>
    <row r="205" spans="2:5" ht="12.75">
      <c r="B205" s="8">
        <v>47</v>
      </c>
      <c r="C205" s="9" t="s">
        <v>146</v>
      </c>
      <c r="D205" s="36"/>
      <c r="E205" s="36"/>
    </row>
    <row r="206" spans="2:5" ht="12.75">
      <c r="B206" s="10">
        <v>472</v>
      </c>
      <c r="C206" s="9" t="s">
        <v>149</v>
      </c>
      <c r="D206" s="36"/>
      <c r="E206" s="34"/>
    </row>
    <row r="207" spans="2:5" ht="12.75">
      <c r="B207" s="10">
        <v>479</v>
      </c>
      <c r="C207" s="9" t="s">
        <v>151</v>
      </c>
      <c r="D207" s="36"/>
      <c r="E207" s="34"/>
    </row>
    <row r="208" spans="2:5" ht="12.75">
      <c r="B208" s="8">
        <v>48</v>
      </c>
      <c r="C208" s="9" t="s">
        <v>168</v>
      </c>
      <c r="D208" s="36"/>
      <c r="E208" s="36"/>
    </row>
    <row r="209" spans="2:5" ht="12.75">
      <c r="B209" s="10">
        <v>480</v>
      </c>
      <c r="C209" s="9" t="s">
        <v>103</v>
      </c>
      <c r="D209" s="36"/>
      <c r="E209" s="34"/>
    </row>
    <row r="210" spans="2:5" ht="12.75">
      <c r="B210" s="10">
        <v>481</v>
      </c>
      <c r="C210" s="9" t="s">
        <v>154</v>
      </c>
      <c r="D210" s="36"/>
      <c r="E210" s="34"/>
    </row>
    <row r="211" spans="2:5" ht="12.75">
      <c r="B211" s="8">
        <v>49</v>
      </c>
      <c r="C211" s="9" t="s">
        <v>169</v>
      </c>
      <c r="D211" s="36"/>
      <c r="E211" s="36"/>
    </row>
    <row r="212" spans="2:5" ht="12.75">
      <c r="B212" s="10">
        <v>492</v>
      </c>
      <c r="C212" s="9" t="s">
        <v>170</v>
      </c>
      <c r="D212" s="36"/>
      <c r="E212" s="34"/>
    </row>
    <row r="213" spans="2:5" ht="12.75">
      <c r="B213" s="10">
        <v>493</v>
      </c>
      <c r="C213" s="9" t="s">
        <v>171</v>
      </c>
      <c r="D213" s="36"/>
      <c r="E213" s="34"/>
    </row>
    <row r="214" spans="2:5" ht="12.75">
      <c r="B214" s="10">
        <v>499</v>
      </c>
      <c r="C214" s="9" t="s">
        <v>172</v>
      </c>
      <c r="D214" s="36"/>
      <c r="E214" s="34"/>
    </row>
    <row r="215" spans="2:5" ht="12.75">
      <c r="B215" s="8">
        <v>50</v>
      </c>
      <c r="C215" s="9" t="s">
        <v>173</v>
      </c>
      <c r="D215" s="36"/>
      <c r="E215" s="38"/>
    </row>
    <row r="216" spans="2:5" ht="12.75">
      <c r="B216" s="10">
        <v>500</v>
      </c>
      <c r="C216" s="9" t="s">
        <v>174</v>
      </c>
      <c r="D216" s="36"/>
      <c r="E216" s="34">
        <v>0</v>
      </c>
    </row>
    <row r="217" spans="2:5" ht="12.75">
      <c r="B217" s="8">
        <v>501</v>
      </c>
      <c r="C217" s="9" t="s">
        <v>175</v>
      </c>
      <c r="D217" s="34">
        <v>0</v>
      </c>
      <c r="E217" s="36"/>
    </row>
    <row r="218" spans="2:5" ht="12.75">
      <c r="B218" s="8">
        <v>52</v>
      </c>
      <c r="C218" s="9" t="s">
        <v>176</v>
      </c>
      <c r="D218" s="36"/>
      <c r="E218" s="36"/>
    </row>
    <row r="219" spans="2:5" ht="12.75">
      <c r="B219" s="10">
        <v>520</v>
      </c>
      <c r="C219" s="9" t="s">
        <v>177</v>
      </c>
      <c r="D219" s="36"/>
      <c r="E219" s="34"/>
    </row>
    <row r="220" spans="2:5" ht="12.75">
      <c r="B220" s="10">
        <v>521</v>
      </c>
      <c r="C220" s="9" t="s">
        <v>178</v>
      </c>
      <c r="D220" s="36"/>
      <c r="E220" s="34"/>
    </row>
    <row r="221" spans="2:5" ht="12.75">
      <c r="B221" s="10">
        <v>522</v>
      </c>
      <c r="C221" s="9" t="s">
        <v>179</v>
      </c>
      <c r="D221" s="36"/>
      <c r="E221" s="34"/>
    </row>
    <row r="222" spans="2:5" ht="12.75">
      <c r="B222" s="10">
        <v>523</v>
      </c>
      <c r="C222" s="9" t="s">
        <v>180</v>
      </c>
      <c r="D222" s="36"/>
      <c r="E222" s="34"/>
    </row>
    <row r="223" spans="2:5" ht="12.75">
      <c r="B223" s="10">
        <v>524</v>
      </c>
      <c r="C223" s="9" t="s">
        <v>181</v>
      </c>
      <c r="D223" s="36"/>
      <c r="E223" s="34"/>
    </row>
    <row r="224" spans="2:5" ht="12.75">
      <c r="B224" s="10">
        <v>529</v>
      </c>
      <c r="C224" s="9" t="s">
        <v>182</v>
      </c>
      <c r="D224" s="36"/>
      <c r="E224" s="34"/>
    </row>
    <row r="225" spans="2:5" ht="12.75">
      <c r="B225" s="8">
        <v>54</v>
      </c>
      <c r="C225" s="9" t="s">
        <v>183</v>
      </c>
      <c r="D225" s="36"/>
      <c r="E225" s="36"/>
    </row>
    <row r="226" spans="2:5" ht="12.75">
      <c r="B226" s="10">
        <v>540</v>
      </c>
      <c r="C226" s="9" t="s">
        <v>184</v>
      </c>
      <c r="D226" s="36"/>
      <c r="E226" s="34">
        <v>0</v>
      </c>
    </row>
    <row r="227" spans="2:5" ht="12.75">
      <c r="B227" s="10">
        <v>541</v>
      </c>
      <c r="C227" s="9" t="s">
        <v>185</v>
      </c>
      <c r="D227" s="36"/>
      <c r="E227" s="34"/>
    </row>
    <row r="228" spans="2:5" ht="12.75">
      <c r="B228" s="10">
        <v>542</v>
      </c>
      <c r="C228" s="9" t="s">
        <v>186</v>
      </c>
      <c r="D228" s="36"/>
      <c r="E228" s="34"/>
    </row>
    <row r="229" spans="2:5" ht="12.75">
      <c r="B229" s="10">
        <v>548</v>
      </c>
      <c r="C229" s="9" t="s">
        <v>187</v>
      </c>
      <c r="D229" s="36"/>
      <c r="E229" s="34"/>
    </row>
    <row r="230" spans="2:5" ht="12.75">
      <c r="B230" s="10">
        <v>549</v>
      </c>
      <c r="C230" s="9" t="s">
        <v>188</v>
      </c>
      <c r="D230" s="36"/>
      <c r="E230" s="34"/>
    </row>
    <row r="231" spans="2:5" ht="12.75">
      <c r="B231" s="8">
        <v>57</v>
      </c>
      <c r="C231" s="9" t="s">
        <v>189</v>
      </c>
      <c r="D231" s="36"/>
      <c r="E231" s="36"/>
    </row>
    <row r="232" spans="2:5" ht="12.75">
      <c r="B232" s="10">
        <v>570</v>
      </c>
      <c r="C232" s="9" t="s">
        <v>189</v>
      </c>
      <c r="D232" s="36"/>
      <c r="E232" s="34">
        <v>0</v>
      </c>
    </row>
    <row r="233" spans="2:5" ht="12.75">
      <c r="B233" s="8">
        <v>58</v>
      </c>
      <c r="C233" s="9" t="s">
        <v>190</v>
      </c>
      <c r="D233" s="36"/>
      <c r="E233" s="36"/>
    </row>
    <row r="234" spans="2:5" ht="12.75">
      <c r="B234" s="8">
        <v>580</v>
      </c>
      <c r="C234" s="9" t="s">
        <v>190</v>
      </c>
      <c r="D234" s="34">
        <v>0</v>
      </c>
      <c r="E234" s="36"/>
    </row>
    <row r="235" spans="2:5" ht="12.75">
      <c r="B235" s="8">
        <v>59</v>
      </c>
      <c r="C235" s="9" t="s">
        <v>191</v>
      </c>
      <c r="D235" s="36"/>
      <c r="E235" s="36"/>
    </row>
    <row r="236" spans="2:5" ht="12.75">
      <c r="B236" s="10">
        <v>590</v>
      </c>
      <c r="C236" s="9" t="s">
        <v>192</v>
      </c>
      <c r="D236" s="36"/>
      <c r="E236" s="34"/>
    </row>
    <row r="237" spans="2:5" ht="12.75">
      <c r="B237" s="8">
        <v>591</v>
      </c>
      <c r="C237" s="9" t="s">
        <v>193</v>
      </c>
      <c r="D237" s="34"/>
      <c r="E237" s="36"/>
    </row>
    <row r="238" spans="2:5" ht="12.75">
      <c r="B238" s="8">
        <v>60</v>
      </c>
      <c r="C238" s="9" t="s">
        <v>194</v>
      </c>
      <c r="D238" s="36"/>
      <c r="E238" s="36"/>
    </row>
    <row r="239" spans="2:5" ht="12.75">
      <c r="B239" s="10">
        <v>600</v>
      </c>
      <c r="C239" s="9" t="s">
        <v>195</v>
      </c>
      <c r="D239" s="36"/>
      <c r="E239" s="34">
        <v>450000</v>
      </c>
    </row>
    <row r="240" spans="2:5" ht="12.75">
      <c r="B240" s="10">
        <v>601</v>
      </c>
      <c r="C240" s="9" t="s">
        <v>196</v>
      </c>
      <c r="D240" s="36"/>
      <c r="E240" s="34"/>
    </row>
    <row r="241" spans="2:5" ht="12.75">
      <c r="B241" s="10">
        <v>602</v>
      </c>
      <c r="C241" s="9" t="s">
        <v>197</v>
      </c>
      <c r="D241" s="36"/>
      <c r="E241" s="34">
        <v>593.22</v>
      </c>
    </row>
    <row r="242" spans="2:5" ht="12.75">
      <c r="B242" s="8">
        <v>61</v>
      </c>
      <c r="C242" s="9" t="s">
        <v>198</v>
      </c>
      <c r="D242" s="36"/>
      <c r="E242" s="36"/>
    </row>
    <row r="243" spans="2:5" ht="12.75">
      <c r="B243" s="8">
        <v>610</v>
      </c>
      <c r="C243" s="9" t="s">
        <v>199</v>
      </c>
      <c r="D243" s="34">
        <v>23403</v>
      </c>
      <c r="E243" s="36"/>
    </row>
    <row r="244" spans="2:5" ht="12.75">
      <c r="B244" s="8">
        <v>611</v>
      </c>
      <c r="C244" s="9" t="s">
        <v>200</v>
      </c>
      <c r="D244" s="34">
        <v>2500</v>
      </c>
      <c r="E244" s="36"/>
    </row>
    <row r="245" spans="2:5" ht="12.75">
      <c r="B245" s="8">
        <v>612</v>
      </c>
      <c r="C245" s="9" t="s">
        <v>201</v>
      </c>
      <c r="D245" s="34">
        <v>0</v>
      </c>
      <c r="E245" s="36"/>
    </row>
    <row r="246" spans="2:5" ht="12.75">
      <c r="B246" s="8">
        <v>62</v>
      </c>
      <c r="C246" s="9" t="s">
        <v>202</v>
      </c>
      <c r="D246" s="36"/>
      <c r="E246" s="36"/>
    </row>
    <row r="247" spans="2:5" ht="12.75">
      <c r="B247" s="8">
        <v>620</v>
      </c>
      <c r="C247" s="9" t="s">
        <v>203</v>
      </c>
      <c r="D247" s="34">
        <v>6500</v>
      </c>
      <c r="E247" s="36"/>
    </row>
    <row r="248" spans="2:5" ht="12.75">
      <c r="B248" s="8">
        <v>621</v>
      </c>
      <c r="C248" s="9" t="s">
        <v>204</v>
      </c>
      <c r="D248" s="34">
        <v>7500</v>
      </c>
      <c r="E248" s="36"/>
    </row>
    <row r="249" spans="2:5" ht="12.75">
      <c r="B249" s="8">
        <v>622</v>
      </c>
      <c r="C249" s="9" t="s">
        <v>205</v>
      </c>
      <c r="D249" s="34"/>
      <c r="E249" s="36"/>
    </row>
    <row r="250" spans="2:5" ht="12.75">
      <c r="B250" s="8">
        <v>623</v>
      </c>
      <c r="C250" s="9" t="s">
        <v>206</v>
      </c>
      <c r="D250" s="34"/>
      <c r="E250" s="36"/>
    </row>
    <row r="251" spans="2:5" ht="12.75">
      <c r="B251" s="8">
        <v>63</v>
      </c>
      <c r="C251" s="9" t="s">
        <v>207</v>
      </c>
      <c r="D251" s="36"/>
      <c r="E251" s="36"/>
    </row>
    <row r="252" spans="2:5" ht="12.75">
      <c r="B252" s="8">
        <v>630</v>
      </c>
      <c r="C252" s="9" t="s">
        <v>208</v>
      </c>
      <c r="D252" s="34"/>
      <c r="E252" s="36"/>
    </row>
    <row r="253" spans="2:5" ht="12.75">
      <c r="B253" s="8">
        <v>631</v>
      </c>
      <c r="C253" s="9" t="s">
        <v>209</v>
      </c>
      <c r="D253" s="34"/>
      <c r="E253" s="36"/>
    </row>
    <row r="254" spans="2:5" ht="12.75">
      <c r="B254" s="8">
        <v>632</v>
      </c>
      <c r="C254" s="9" t="s">
        <v>210</v>
      </c>
      <c r="D254" s="34">
        <v>95000</v>
      </c>
      <c r="E254" s="36"/>
    </row>
    <row r="255" spans="2:5" ht="12.75">
      <c r="B255" s="8">
        <v>64</v>
      </c>
      <c r="C255" s="9" t="s">
        <v>211</v>
      </c>
      <c r="D255" s="36"/>
      <c r="E255" s="36"/>
    </row>
    <row r="256" spans="2:5" ht="12.75">
      <c r="B256" s="10">
        <v>640</v>
      </c>
      <c r="C256" s="9" t="s">
        <v>212</v>
      </c>
      <c r="D256" s="36"/>
      <c r="E256" s="34"/>
    </row>
    <row r="257" spans="2:5" ht="12.75">
      <c r="B257" s="10">
        <v>641</v>
      </c>
      <c r="C257" s="9" t="s">
        <v>213</v>
      </c>
      <c r="D257" s="36"/>
      <c r="E257" s="34"/>
    </row>
    <row r="258" spans="2:5" ht="12.75">
      <c r="B258" s="10">
        <v>642</v>
      </c>
      <c r="C258" s="9" t="s">
        <v>214</v>
      </c>
      <c r="D258" s="36"/>
      <c r="E258" s="34">
        <v>5600</v>
      </c>
    </row>
    <row r="259" spans="2:5" ht="12.75">
      <c r="B259" s="10">
        <v>643</v>
      </c>
      <c r="C259" s="9" t="s">
        <v>215</v>
      </c>
      <c r="D259" s="36"/>
      <c r="E259" s="34"/>
    </row>
    <row r="260" spans="2:5" ht="12.75">
      <c r="B260" s="10">
        <v>644</v>
      </c>
      <c r="C260" s="9" t="s">
        <v>216</v>
      </c>
      <c r="D260" s="36"/>
      <c r="E260" s="34"/>
    </row>
    <row r="261" spans="2:5" ht="12.75">
      <c r="B261" s="10">
        <v>645</v>
      </c>
      <c r="C261" s="9" t="s">
        <v>217</v>
      </c>
      <c r="D261" s="36"/>
      <c r="E261" s="38">
        <f>E262+E263+E264+E265</f>
        <v>0</v>
      </c>
    </row>
    <row r="262" spans="2:5" ht="12.75">
      <c r="B262" s="8" t="s">
        <v>218</v>
      </c>
      <c r="C262" s="9" t="s">
        <v>219</v>
      </c>
      <c r="D262" s="36"/>
      <c r="E262" s="34"/>
    </row>
    <row r="263" spans="2:5" ht="12.75">
      <c r="B263" s="8" t="s">
        <v>220</v>
      </c>
      <c r="C263" s="9" t="s">
        <v>221</v>
      </c>
      <c r="D263" s="36"/>
      <c r="E263" s="34"/>
    </row>
    <row r="264" spans="2:5" ht="12.75">
      <c r="B264" s="8" t="s">
        <v>222</v>
      </c>
      <c r="C264" s="9" t="s">
        <v>223</v>
      </c>
      <c r="D264" s="36"/>
      <c r="E264" s="34"/>
    </row>
    <row r="265" spans="2:5" ht="12.75">
      <c r="B265" s="8" t="s">
        <v>224</v>
      </c>
      <c r="C265" s="9" t="s">
        <v>225</v>
      </c>
      <c r="D265" s="36"/>
      <c r="E265" s="34"/>
    </row>
    <row r="266" spans="2:5" ht="12.75">
      <c r="B266" s="10">
        <v>646</v>
      </c>
      <c r="C266" s="9" t="s">
        <v>226</v>
      </c>
      <c r="D266" s="36"/>
      <c r="E266" s="34">
        <v>8700</v>
      </c>
    </row>
    <row r="267" spans="2:5" ht="12.75">
      <c r="B267" s="10">
        <v>647</v>
      </c>
      <c r="C267" s="9" t="s">
        <v>227</v>
      </c>
      <c r="D267" s="36"/>
      <c r="E267" s="34"/>
    </row>
    <row r="268" spans="2:5" ht="12.75">
      <c r="B268" s="10">
        <v>649</v>
      </c>
      <c r="C268" s="9" t="s">
        <v>228</v>
      </c>
      <c r="D268" s="36"/>
      <c r="E268" s="34"/>
    </row>
    <row r="269" spans="2:5" ht="12.75">
      <c r="B269" s="8">
        <v>65</v>
      </c>
      <c r="C269" s="9" t="s">
        <v>229</v>
      </c>
      <c r="D269" s="36"/>
      <c r="E269" s="36"/>
    </row>
    <row r="270" spans="2:5" ht="12.75">
      <c r="B270" s="8">
        <v>653</v>
      </c>
      <c r="C270" s="9" t="s">
        <v>230</v>
      </c>
      <c r="D270" s="34"/>
      <c r="E270" s="36"/>
    </row>
    <row r="271" spans="2:5" ht="12.75">
      <c r="B271" s="8">
        <v>654</v>
      </c>
      <c r="C271" s="9" t="s">
        <v>231</v>
      </c>
      <c r="D271" s="34"/>
      <c r="E271" s="36"/>
    </row>
    <row r="272" spans="2:5" ht="12.75">
      <c r="B272" s="8">
        <v>655</v>
      </c>
      <c r="C272" s="9" t="s">
        <v>232</v>
      </c>
      <c r="D272" s="34"/>
      <c r="E272" s="36"/>
    </row>
    <row r="273" spans="2:5" ht="12.75">
      <c r="B273" s="8">
        <v>656</v>
      </c>
      <c r="C273" s="9" t="s">
        <v>233</v>
      </c>
      <c r="D273" s="34">
        <v>113.4</v>
      </c>
      <c r="E273" s="36"/>
    </row>
    <row r="274" spans="2:5" ht="12.75">
      <c r="B274" s="8">
        <v>657</v>
      </c>
      <c r="C274" s="9" t="s">
        <v>234</v>
      </c>
      <c r="D274" s="34"/>
      <c r="E274" s="36"/>
    </row>
    <row r="275" spans="2:5" ht="12.75">
      <c r="B275" s="8">
        <v>659</v>
      </c>
      <c r="C275" s="9" t="s">
        <v>235</v>
      </c>
      <c r="D275" s="34"/>
      <c r="E275" s="36"/>
    </row>
    <row r="276" spans="2:5" ht="12.75">
      <c r="B276" s="8">
        <v>66</v>
      </c>
      <c r="C276" s="9" t="s">
        <v>236</v>
      </c>
      <c r="D276" s="36"/>
      <c r="E276" s="36"/>
    </row>
    <row r="277" spans="2:5" ht="12.75">
      <c r="B277" s="8">
        <v>660</v>
      </c>
      <c r="C277" s="9" t="s">
        <v>237</v>
      </c>
      <c r="D277" s="34"/>
      <c r="E277" s="36"/>
    </row>
    <row r="278" spans="2:5" ht="12.75">
      <c r="B278" s="8">
        <v>661</v>
      </c>
      <c r="C278" s="9" t="s">
        <v>238</v>
      </c>
      <c r="D278" s="34"/>
      <c r="E278" s="36"/>
    </row>
    <row r="279" spans="2:5" ht="12.75">
      <c r="B279" s="8">
        <v>67</v>
      </c>
      <c r="C279" s="9" t="s">
        <v>239</v>
      </c>
      <c r="D279" s="36"/>
      <c r="E279" s="36"/>
    </row>
    <row r="280" spans="2:5" ht="12.75">
      <c r="B280" s="10">
        <v>671</v>
      </c>
      <c r="C280" s="9" t="s">
        <v>240</v>
      </c>
      <c r="D280" s="36"/>
      <c r="E280" s="34"/>
    </row>
    <row r="281" spans="2:5" ht="12.75">
      <c r="B281" s="10">
        <v>679</v>
      </c>
      <c r="C281" s="9" t="s">
        <v>241</v>
      </c>
      <c r="D281" s="36"/>
      <c r="E281" s="42">
        <f>SUM(E282+E283+E284)</f>
        <v>983.77</v>
      </c>
    </row>
    <row r="282" spans="2:5" ht="12.75">
      <c r="B282" s="8" t="s">
        <v>242</v>
      </c>
      <c r="C282" s="9" t="s">
        <v>243</v>
      </c>
      <c r="D282" s="36"/>
      <c r="E282" s="34">
        <v>56</v>
      </c>
    </row>
    <row r="283" spans="2:5" ht="12.75">
      <c r="B283" s="8" t="s">
        <v>244</v>
      </c>
      <c r="C283" s="9" t="s">
        <v>245</v>
      </c>
      <c r="D283" s="36"/>
      <c r="E283" s="34">
        <v>256</v>
      </c>
    </row>
    <row r="284" spans="2:5" ht="12.75">
      <c r="B284" s="8" t="s">
        <v>246</v>
      </c>
      <c r="C284" s="9" t="s">
        <v>247</v>
      </c>
      <c r="D284" s="36"/>
      <c r="E284" s="34">
        <v>671.77</v>
      </c>
    </row>
    <row r="285" spans="2:5" ht="12.75">
      <c r="B285" s="8">
        <v>68</v>
      </c>
      <c r="C285" s="9" t="s">
        <v>248</v>
      </c>
      <c r="D285" s="36"/>
      <c r="E285" s="36"/>
    </row>
    <row r="286" spans="2:5" ht="12.75">
      <c r="B286" s="8">
        <v>680</v>
      </c>
      <c r="C286" s="9" t="s">
        <v>249</v>
      </c>
      <c r="D286" s="34"/>
      <c r="E286" s="36"/>
    </row>
    <row r="287" spans="2:5" ht="12.75">
      <c r="B287" s="8">
        <v>681</v>
      </c>
      <c r="C287" s="9" t="s">
        <v>250</v>
      </c>
      <c r="D287" s="34"/>
      <c r="E287" s="36"/>
    </row>
    <row r="288" spans="2:5" ht="12.75">
      <c r="B288" s="8">
        <v>689</v>
      </c>
      <c r="C288" s="9" t="s">
        <v>251</v>
      </c>
      <c r="D288" s="38">
        <f>D289+D290</f>
        <v>12000</v>
      </c>
      <c r="E288" s="36"/>
    </row>
    <row r="289" spans="2:5" ht="12.75">
      <c r="B289" s="8" t="s">
        <v>252</v>
      </c>
      <c r="C289" s="11" t="s">
        <v>253</v>
      </c>
      <c r="D289" s="34"/>
      <c r="E289" s="36"/>
    </row>
    <row r="290" spans="2:5" ht="12.75">
      <c r="B290" s="8" t="s">
        <v>254</v>
      </c>
      <c r="C290" s="11" t="s">
        <v>255</v>
      </c>
      <c r="D290" s="34">
        <v>12000</v>
      </c>
      <c r="E290" s="36"/>
    </row>
    <row r="291" spans="2:5" ht="12.75">
      <c r="B291" s="8">
        <v>69</v>
      </c>
      <c r="C291" s="9" t="s">
        <v>191</v>
      </c>
      <c r="D291" s="36"/>
      <c r="E291" s="36"/>
    </row>
    <row r="292" spans="2:5" ht="12.75">
      <c r="B292" s="10">
        <v>690</v>
      </c>
      <c r="C292" s="9" t="s">
        <v>256</v>
      </c>
      <c r="D292" s="36"/>
      <c r="E292" s="36"/>
    </row>
    <row r="293" spans="2:5" ht="12.75">
      <c r="B293" s="8">
        <v>691</v>
      </c>
      <c r="C293" s="9" t="s">
        <v>257</v>
      </c>
      <c r="D293" s="36"/>
      <c r="E293" s="36"/>
    </row>
    <row r="294" spans="2:5" ht="13.5" thickBot="1">
      <c r="B294" s="12">
        <v>692</v>
      </c>
      <c r="C294" s="13" t="s">
        <v>191</v>
      </c>
      <c r="D294" s="36"/>
      <c r="E294" s="36"/>
    </row>
    <row r="295" spans="2:5" ht="12.75">
      <c r="B295" s="8">
        <v>710</v>
      </c>
      <c r="C295" s="9" t="s">
        <v>339</v>
      </c>
      <c r="D295" s="34"/>
      <c r="E295" s="36"/>
    </row>
    <row r="296" spans="2:5" ht="12.75">
      <c r="B296" s="8">
        <v>720</v>
      </c>
      <c r="C296" s="9" t="s">
        <v>340</v>
      </c>
      <c r="D296" s="34">
        <v>15500</v>
      </c>
      <c r="E296" s="36"/>
    </row>
    <row r="297" spans="2:5" ht="12.75">
      <c r="B297" s="8">
        <v>730</v>
      </c>
      <c r="C297" s="9" t="s">
        <v>342</v>
      </c>
      <c r="D297" s="34">
        <v>36500</v>
      </c>
      <c r="E297" s="36"/>
    </row>
    <row r="298" spans="2:5" ht="12.75">
      <c r="B298" s="8">
        <v>740</v>
      </c>
      <c r="C298" s="9" t="s">
        <v>344</v>
      </c>
      <c r="D298" s="34">
        <v>0</v>
      </c>
      <c r="E298" s="36"/>
    </row>
    <row r="299" spans="2:5" ht="12.75">
      <c r="B299" s="8">
        <v>750</v>
      </c>
      <c r="C299" s="9" t="s">
        <v>343</v>
      </c>
      <c r="D299" s="34"/>
      <c r="E299" s="36"/>
    </row>
    <row r="300" spans="2:5" ht="12.75">
      <c r="B300" s="8">
        <v>760</v>
      </c>
      <c r="C300" s="9" t="s">
        <v>345</v>
      </c>
      <c r="D300" s="34">
        <v>265000</v>
      </c>
      <c r="E300" s="36"/>
    </row>
    <row r="301" spans="2:5" ht="12.75">
      <c r="B301" s="8">
        <v>770</v>
      </c>
      <c r="C301" s="9" t="s">
        <v>210</v>
      </c>
      <c r="D301" s="34">
        <v>85000</v>
      </c>
      <c r="E301" s="36"/>
    </row>
    <row r="302" spans="2:5" ht="12.75">
      <c r="B302" s="8">
        <v>780</v>
      </c>
      <c r="C302" s="9" t="s">
        <v>346</v>
      </c>
      <c r="D302" s="34">
        <v>6500</v>
      </c>
      <c r="E302" s="36"/>
    </row>
    <row r="303" spans="2:5" ht="12.75">
      <c r="B303" s="14"/>
      <c r="C303" s="9" t="s">
        <v>0</v>
      </c>
      <c r="D303" s="36"/>
      <c r="E303" s="36"/>
    </row>
    <row r="304" spans="2:5" ht="12.75">
      <c r="B304" s="8">
        <v>711</v>
      </c>
      <c r="C304" s="9" t="s">
        <v>258</v>
      </c>
      <c r="D304" s="34"/>
      <c r="E304" s="36"/>
    </row>
    <row r="305" spans="2:5" ht="12.75">
      <c r="B305" s="8">
        <v>721</v>
      </c>
      <c r="C305" s="9" t="s">
        <v>259</v>
      </c>
      <c r="D305" s="34"/>
      <c r="E305" s="36"/>
    </row>
    <row r="306" spans="2:5" ht="12.75">
      <c r="B306" s="8">
        <v>731</v>
      </c>
      <c r="C306" s="9" t="s">
        <v>260</v>
      </c>
      <c r="D306" s="34"/>
      <c r="E306" s="36"/>
    </row>
    <row r="307" spans="2:5" ht="12.75">
      <c r="B307" s="14" t="s">
        <v>261</v>
      </c>
      <c r="C307" s="9" t="s">
        <v>262</v>
      </c>
      <c r="D307" s="36"/>
      <c r="E307" s="34"/>
    </row>
    <row r="308" spans="2:5" ht="12.75">
      <c r="B308" s="14" t="s">
        <v>263</v>
      </c>
      <c r="C308" s="9" t="s">
        <v>264</v>
      </c>
      <c r="D308" s="36"/>
      <c r="E308" s="34"/>
    </row>
    <row r="309" spans="2:5" ht="12.75">
      <c r="B309" s="14" t="s">
        <v>265</v>
      </c>
      <c r="C309" s="9" t="s">
        <v>266</v>
      </c>
      <c r="D309" s="34"/>
      <c r="E309" s="36"/>
    </row>
    <row r="310" spans="2:5" ht="12.75">
      <c r="B310" s="15"/>
      <c r="C310" s="9"/>
      <c r="D310" s="39"/>
      <c r="E310" s="39"/>
    </row>
    <row r="311" spans="2:5" ht="12.75">
      <c r="B311" s="44"/>
      <c r="C311" s="44"/>
      <c r="D311" s="44"/>
      <c r="E311" s="51"/>
    </row>
    <row r="312" spans="2:5" ht="12.75">
      <c r="B312" s="44"/>
      <c r="C312" s="44"/>
      <c r="D312" s="44"/>
      <c r="E312" s="51"/>
    </row>
    <row r="313" spans="2:5" ht="12.75">
      <c r="B313" s="44"/>
      <c r="C313" s="44"/>
      <c r="D313" s="44"/>
      <c r="E313" s="51"/>
    </row>
    <row r="314" spans="2:5" ht="12.75">
      <c r="B314" s="44"/>
      <c r="C314" s="44"/>
      <c r="D314" s="44"/>
      <c r="E314" s="51"/>
    </row>
    <row r="315" spans="2:5" ht="12.75">
      <c r="B315" s="44"/>
      <c r="C315" s="44"/>
      <c r="D315" s="44"/>
      <c r="E315" s="51"/>
    </row>
    <row r="316" spans="2:5" ht="12.75">
      <c r="B316" s="44"/>
      <c r="C316" s="44"/>
      <c r="D316" s="44"/>
      <c r="E316" s="51"/>
    </row>
    <row r="317" spans="2:5" ht="12.75">
      <c r="B317" s="44"/>
      <c r="C317" s="44"/>
      <c r="D317" s="44"/>
      <c r="E317" s="51"/>
    </row>
    <row r="318" spans="2:5" ht="12.75">
      <c r="B318" s="44"/>
      <c r="C318" s="44"/>
      <c r="D318" s="44"/>
      <c r="E318" s="51"/>
    </row>
    <row r="319" spans="2:5" ht="12.75">
      <c r="B319" s="44"/>
      <c r="C319" s="44"/>
      <c r="D319" s="44"/>
      <c r="E319" s="51"/>
    </row>
    <row r="320" spans="2:5" ht="12.75">
      <c r="B320" s="44"/>
      <c r="C320" s="44"/>
      <c r="D320" s="44"/>
      <c r="E320" s="51"/>
    </row>
    <row r="321" ht="12.75">
      <c r="E321" s="51"/>
    </row>
    <row r="322" ht="12.75">
      <c r="E322" s="51"/>
    </row>
    <row r="323" ht="12.75">
      <c r="E323" s="51"/>
    </row>
    <row r="324" ht="12.75">
      <c r="E324" s="51"/>
    </row>
    <row r="325" ht="12.75">
      <c r="E325" s="51"/>
    </row>
    <row r="326" ht="12.75">
      <c r="E326" s="51"/>
    </row>
    <row r="327" ht="12.75">
      <c r="E327" s="51"/>
    </row>
    <row r="328" ht="12.75">
      <c r="E328" s="51"/>
    </row>
    <row r="329" ht="12.75">
      <c r="E329" s="51"/>
    </row>
    <row r="330" ht="12.75">
      <c r="E330" s="51"/>
    </row>
    <row r="331" ht="12.75">
      <c r="E331" s="51"/>
    </row>
    <row r="332" ht="12.75">
      <c r="E332" s="51"/>
    </row>
    <row r="333" ht="12.75">
      <c r="E333" s="51"/>
    </row>
    <row r="334" ht="12.75">
      <c r="E334" s="51"/>
    </row>
    <row r="335" ht="12.75">
      <c r="E335" s="51"/>
    </row>
    <row r="336" ht="12.75">
      <c r="E336" s="51"/>
    </row>
    <row r="337" ht="12.75">
      <c r="E337" s="51"/>
    </row>
    <row r="338" ht="12.75">
      <c r="E338" s="51"/>
    </row>
    <row r="339" ht="12.75">
      <c r="E339" s="51"/>
    </row>
    <row r="340" ht="12.75">
      <c r="E340" s="51"/>
    </row>
    <row r="341" ht="12.75">
      <c r="E341" s="51"/>
    </row>
    <row r="342" ht="12.75">
      <c r="E342" s="51"/>
    </row>
    <row r="343" ht="12.75">
      <c r="E343" s="51"/>
    </row>
    <row r="344" ht="12.75">
      <c r="E344" s="51"/>
    </row>
    <row r="345" ht="12.75">
      <c r="E345" s="51"/>
    </row>
    <row r="346" ht="12.75">
      <c r="E346" s="51"/>
    </row>
    <row r="347" ht="12.75">
      <c r="E347" s="51"/>
    </row>
    <row r="348" ht="12.75">
      <c r="E348" s="51"/>
    </row>
    <row r="349" ht="12.75">
      <c r="E349" s="51"/>
    </row>
    <row r="350" ht="12.75">
      <c r="E350" s="51"/>
    </row>
    <row r="351" ht="12.75">
      <c r="E351" s="51"/>
    </row>
    <row r="352" ht="12.75">
      <c r="E352" s="51"/>
    </row>
    <row r="353" ht="12.75">
      <c r="E353" s="51"/>
    </row>
    <row r="354" ht="12.75">
      <c r="E354" s="51"/>
    </row>
    <row r="355" ht="12.75">
      <c r="E355" s="51"/>
    </row>
    <row r="356" ht="12.75">
      <c r="E356" s="51"/>
    </row>
    <row r="357" ht="12.75">
      <c r="E357" s="51"/>
    </row>
    <row r="358" ht="12.75">
      <c r="E358" s="51"/>
    </row>
    <row r="359" ht="12.75">
      <c r="E359" s="51"/>
    </row>
    <row r="360" ht="12.75">
      <c r="E360" s="51"/>
    </row>
    <row r="361" ht="12.75">
      <c r="E361" s="51"/>
    </row>
    <row r="362" ht="12.75">
      <c r="E362" s="51"/>
    </row>
    <row r="363" ht="12.75">
      <c r="E363" s="51"/>
    </row>
    <row r="364" ht="12.75">
      <c r="E364" s="51"/>
    </row>
    <row r="365" ht="12.75">
      <c r="E365" s="51"/>
    </row>
    <row r="366" ht="12.75">
      <c r="E366" s="51"/>
    </row>
    <row r="367" ht="12.75">
      <c r="E367" s="51"/>
    </row>
    <row r="368" ht="12.75">
      <c r="E368" s="51"/>
    </row>
    <row r="369" ht="12.75">
      <c r="E369" s="51"/>
    </row>
    <row r="370" ht="12.75">
      <c r="E370" s="51"/>
    </row>
    <row r="371" ht="12.75">
      <c r="E371" s="51"/>
    </row>
    <row r="372" ht="12.75">
      <c r="E372" s="51"/>
    </row>
    <row r="373" ht="12.75">
      <c r="E373" s="51"/>
    </row>
    <row r="374" ht="12.75">
      <c r="E374" s="51"/>
    </row>
    <row r="375" ht="12.75">
      <c r="E375" s="51"/>
    </row>
    <row r="376" ht="12.75">
      <c r="E376" s="51"/>
    </row>
    <row r="377" ht="12.75">
      <c r="E377" s="51"/>
    </row>
    <row r="378" ht="12.75">
      <c r="E378" s="51"/>
    </row>
    <row r="379" ht="12.75">
      <c r="E379" s="51"/>
    </row>
    <row r="380" ht="12.75">
      <c r="E380" s="51"/>
    </row>
    <row r="381" ht="12.75">
      <c r="E381" s="51"/>
    </row>
    <row r="382" ht="12.75">
      <c r="E382" s="51"/>
    </row>
    <row r="383" ht="12.75">
      <c r="E383" s="51"/>
    </row>
    <row r="384" ht="12.75">
      <c r="E384" s="51"/>
    </row>
    <row r="385" ht="12.75">
      <c r="E385" s="51"/>
    </row>
    <row r="386" ht="12.75">
      <c r="E386" s="51"/>
    </row>
    <row r="387" ht="12.75">
      <c r="E387" s="51"/>
    </row>
    <row r="388" ht="12.75">
      <c r="E388" s="51"/>
    </row>
    <row r="389" ht="12.75">
      <c r="E389" s="51"/>
    </row>
    <row r="390" ht="12.75">
      <c r="E390" s="51"/>
    </row>
    <row r="391" ht="12.75">
      <c r="E391" s="51"/>
    </row>
    <row r="392" ht="12.75">
      <c r="E392" s="51"/>
    </row>
    <row r="393" ht="12.75">
      <c r="E393" s="51"/>
    </row>
    <row r="394" ht="12.75">
      <c r="E394" s="51"/>
    </row>
    <row r="395" ht="12.75">
      <c r="E395" s="51"/>
    </row>
    <row r="396" ht="12.75">
      <c r="E396" s="51"/>
    </row>
    <row r="397" ht="12.75">
      <c r="E397" s="51"/>
    </row>
    <row r="398" ht="12.75">
      <c r="E398" s="51"/>
    </row>
    <row r="399" ht="12.75">
      <c r="E399" s="51"/>
    </row>
    <row r="400" ht="12.75">
      <c r="E400" s="51"/>
    </row>
    <row r="401" ht="12.75">
      <c r="E401" s="51"/>
    </row>
    <row r="402" ht="12.75">
      <c r="E402" s="51"/>
    </row>
    <row r="403" ht="12.75">
      <c r="E403" s="51"/>
    </row>
    <row r="404" ht="12.75">
      <c r="E404" s="51"/>
    </row>
    <row r="405" ht="12.75">
      <c r="E405" s="51"/>
    </row>
    <row r="406" ht="12.75">
      <c r="E406" s="51"/>
    </row>
    <row r="407" ht="12.75">
      <c r="E407" s="51"/>
    </row>
    <row r="408" ht="12.75">
      <c r="E408" s="51"/>
    </row>
    <row r="409" ht="12.75">
      <c r="E409" s="51"/>
    </row>
    <row r="410" ht="12.75">
      <c r="E410" s="51"/>
    </row>
    <row r="411" ht="12.75">
      <c r="E411" s="51"/>
    </row>
    <row r="412" ht="12.75">
      <c r="E412" s="51"/>
    </row>
    <row r="413" ht="12.75">
      <c r="E413" s="51"/>
    </row>
    <row r="414" ht="12.75">
      <c r="E414" s="51"/>
    </row>
    <row r="415" ht="12.75">
      <c r="E415" s="51"/>
    </row>
    <row r="416" ht="12.75">
      <c r="E416" s="51"/>
    </row>
    <row r="417" ht="12.75">
      <c r="E417" s="51"/>
    </row>
    <row r="418" ht="12.75">
      <c r="E418" s="51"/>
    </row>
    <row r="419" ht="12.75">
      <c r="E419" s="51"/>
    </row>
    <row r="420" ht="12.75">
      <c r="E420" s="51"/>
    </row>
    <row r="421" ht="12.75">
      <c r="E421" s="51"/>
    </row>
    <row r="422" ht="12.75">
      <c r="E422" s="51"/>
    </row>
    <row r="423" ht="12.75">
      <c r="E423" s="51"/>
    </row>
    <row r="424" ht="12.75">
      <c r="E424" s="51"/>
    </row>
    <row r="425" ht="12.75">
      <c r="E425" s="51"/>
    </row>
    <row r="426" ht="12.75">
      <c r="E426" s="51"/>
    </row>
    <row r="427" ht="12.75">
      <c r="E427" s="51"/>
    </row>
    <row r="428" ht="12.75">
      <c r="E428" s="51"/>
    </row>
    <row r="429" ht="12.75">
      <c r="E429" s="51"/>
    </row>
    <row r="430" ht="12.75">
      <c r="E430" s="51"/>
    </row>
    <row r="431" ht="12.75">
      <c r="E431" s="51"/>
    </row>
    <row r="432" ht="12.75">
      <c r="E432" s="51"/>
    </row>
    <row r="433" ht="12.75">
      <c r="E433" s="51"/>
    </row>
    <row r="434" ht="12.75">
      <c r="E434" s="51"/>
    </row>
    <row r="435" ht="12.75">
      <c r="E435" s="51"/>
    </row>
    <row r="436" ht="12.75">
      <c r="E436" s="51"/>
    </row>
    <row r="437" ht="12.75">
      <c r="E437" s="51"/>
    </row>
    <row r="438" ht="12.75">
      <c r="E438" s="51"/>
    </row>
    <row r="439" ht="12.75">
      <c r="E439" s="51"/>
    </row>
    <row r="440" ht="12.75">
      <c r="E440" s="51"/>
    </row>
    <row r="441" ht="12.75">
      <c r="E441" s="51"/>
    </row>
    <row r="442" ht="12.75">
      <c r="E442" s="51"/>
    </row>
    <row r="443" ht="12.75">
      <c r="E443" s="51"/>
    </row>
    <row r="444" ht="12.75">
      <c r="E444" s="51"/>
    </row>
    <row r="445" ht="12.75">
      <c r="E445" s="51"/>
    </row>
    <row r="446" ht="12.75">
      <c r="E446" s="51"/>
    </row>
    <row r="447" ht="12.75">
      <c r="E447" s="51"/>
    </row>
    <row r="448" ht="12.75">
      <c r="E448" s="51"/>
    </row>
    <row r="449" ht="12.75">
      <c r="E449" s="51"/>
    </row>
    <row r="450" ht="12.75">
      <c r="E450" s="51"/>
    </row>
    <row r="451" ht="12.75">
      <c r="E451" s="51"/>
    </row>
    <row r="452" ht="12.75">
      <c r="E452" s="51"/>
    </row>
    <row r="453" ht="12.75">
      <c r="E453" s="51"/>
    </row>
    <row r="454" ht="12.75">
      <c r="E454" s="51"/>
    </row>
    <row r="455" ht="12.75">
      <c r="E455" s="51"/>
    </row>
    <row r="456" ht="12.75">
      <c r="E456" s="51"/>
    </row>
    <row r="457" ht="12.75">
      <c r="E457" s="51"/>
    </row>
    <row r="458" ht="12.75">
      <c r="E458" s="51"/>
    </row>
    <row r="459" ht="12.75">
      <c r="E459" s="51"/>
    </row>
    <row r="460" ht="12.75">
      <c r="E460" s="51"/>
    </row>
    <row r="461" ht="12.75">
      <c r="E461" s="51"/>
    </row>
    <row r="462" ht="12.75">
      <c r="E462" s="51"/>
    </row>
    <row r="463" ht="12.75">
      <c r="E463" s="51"/>
    </row>
    <row r="464" ht="12.75">
      <c r="E464" s="51"/>
    </row>
    <row r="465" ht="12.75">
      <c r="E465" s="51"/>
    </row>
    <row r="466" ht="12.75">
      <c r="E466" s="51"/>
    </row>
    <row r="467" ht="12.75">
      <c r="E467" s="51"/>
    </row>
    <row r="468" ht="12.75">
      <c r="E468" s="51"/>
    </row>
    <row r="469" ht="12.75">
      <c r="E469" s="51"/>
    </row>
    <row r="470" ht="12.75">
      <c r="E470" s="51"/>
    </row>
    <row r="471" ht="12.75">
      <c r="E471" s="51"/>
    </row>
    <row r="472" ht="12.75">
      <c r="E472" s="51"/>
    </row>
    <row r="473" ht="12.75">
      <c r="E473" s="51"/>
    </row>
    <row r="474" ht="12.75">
      <c r="E474" s="51"/>
    </row>
    <row r="475" ht="12.75">
      <c r="E475" s="51"/>
    </row>
    <row r="476" ht="12.75">
      <c r="E476" s="51"/>
    </row>
    <row r="477" ht="12.75">
      <c r="E477" s="51"/>
    </row>
    <row r="478" ht="12.75">
      <c r="E478" s="51"/>
    </row>
    <row r="479" ht="12.75">
      <c r="E479" s="51"/>
    </row>
    <row r="480" ht="12.75">
      <c r="E480" s="51"/>
    </row>
    <row r="481" ht="12.75">
      <c r="E481" s="51"/>
    </row>
    <row r="482" ht="12.75">
      <c r="E482" s="51"/>
    </row>
    <row r="483" ht="12.75">
      <c r="E483" s="51"/>
    </row>
    <row r="484" ht="12.75">
      <c r="E484" s="51"/>
    </row>
    <row r="485" ht="12.75">
      <c r="E485" s="51"/>
    </row>
    <row r="486" ht="12.75">
      <c r="E486" s="51"/>
    </row>
    <row r="487" ht="12.75">
      <c r="E487" s="51"/>
    </row>
    <row r="488" ht="12.75">
      <c r="E488" s="51"/>
    </row>
    <row r="489" ht="12.75">
      <c r="E489" s="51"/>
    </row>
    <row r="490" ht="12.75">
      <c r="E490" s="51"/>
    </row>
    <row r="491" ht="12.75">
      <c r="E491" s="51"/>
    </row>
    <row r="492" ht="12.75">
      <c r="E492" s="51"/>
    </row>
    <row r="493" ht="12.75">
      <c r="E493" s="51"/>
    </row>
    <row r="494" ht="12.75">
      <c r="E494" s="51"/>
    </row>
    <row r="495" ht="12.75">
      <c r="E495" s="51"/>
    </row>
    <row r="496" ht="12.75">
      <c r="E496" s="51"/>
    </row>
    <row r="497" ht="12.75">
      <c r="E497" s="51"/>
    </row>
    <row r="498" ht="12.75">
      <c r="E498" s="51"/>
    </row>
    <row r="499" ht="12.75">
      <c r="E499" s="51"/>
    </row>
    <row r="500" ht="12.75">
      <c r="E500" s="51"/>
    </row>
    <row r="501" ht="12.75">
      <c r="E501" s="51"/>
    </row>
    <row r="502" ht="12.75">
      <c r="E502" s="51"/>
    </row>
    <row r="503" ht="12.75">
      <c r="E503" s="51"/>
    </row>
    <row r="504" ht="12.75">
      <c r="E504" s="51"/>
    </row>
    <row r="505" ht="12.75">
      <c r="E505" s="51"/>
    </row>
    <row r="506" ht="12.75">
      <c r="E506" s="51"/>
    </row>
    <row r="507" ht="12.75">
      <c r="E507" s="51"/>
    </row>
    <row r="508" ht="12.75">
      <c r="E508" s="51"/>
    </row>
    <row r="509" ht="12.75">
      <c r="E509" s="51"/>
    </row>
    <row r="510" ht="12.75">
      <c r="E510" s="51"/>
    </row>
    <row r="511" ht="12.75">
      <c r="E511" s="51"/>
    </row>
    <row r="512" ht="12.75">
      <c r="E512" s="51"/>
    </row>
    <row r="513" ht="12.75">
      <c r="E513" s="51"/>
    </row>
    <row r="514" ht="12.75">
      <c r="E514" s="51"/>
    </row>
    <row r="515" ht="12.75">
      <c r="E515" s="51"/>
    </row>
    <row r="516" ht="12.75">
      <c r="E516" s="51"/>
    </row>
    <row r="517" ht="12.75">
      <c r="E517" s="51"/>
    </row>
    <row r="518" ht="12.75">
      <c r="E518" s="51"/>
    </row>
    <row r="519" ht="12.75">
      <c r="E519" s="51"/>
    </row>
    <row r="520" ht="12.75">
      <c r="E520" s="51"/>
    </row>
    <row r="521" ht="12.75">
      <c r="E521" s="51"/>
    </row>
    <row r="522" ht="12.75">
      <c r="E522" s="51"/>
    </row>
    <row r="523" ht="12.75">
      <c r="E523" s="51"/>
    </row>
    <row r="524" ht="12.75">
      <c r="E524" s="51"/>
    </row>
    <row r="525" ht="12.75">
      <c r="E525" s="51"/>
    </row>
    <row r="526" ht="12.75">
      <c r="E526" s="51"/>
    </row>
    <row r="527" ht="12.75">
      <c r="E527" s="51"/>
    </row>
    <row r="528" ht="12.75">
      <c r="E528" s="51"/>
    </row>
    <row r="529" ht="12.75">
      <c r="E529" s="51"/>
    </row>
    <row r="530" ht="12.75">
      <c r="E530" s="51"/>
    </row>
    <row r="531" ht="12.75">
      <c r="E531" s="51"/>
    </row>
    <row r="532" ht="12.75">
      <c r="E532" s="51"/>
    </row>
    <row r="533" ht="12.75">
      <c r="E533" s="51"/>
    </row>
    <row r="534" ht="12.75">
      <c r="E534" s="51"/>
    </row>
    <row r="535" ht="12.75">
      <c r="E535" s="51"/>
    </row>
    <row r="536" ht="12.75">
      <c r="E536" s="51"/>
    </row>
    <row r="537" ht="12.75">
      <c r="E537" s="51"/>
    </row>
    <row r="538" ht="12.75">
      <c r="E538" s="51"/>
    </row>
    <row r="539" ht="12.75">
      <c r="E539" s="51"/>
    </row>
    <row r="540" ht="12.75">
      <c r="E540" s="51"/>
    </row>
    <row r="541" ht="12.75">
      <c r="E541" s="51"/>
    </row>
    <row r="542" ht="12.75">
      <c r="E542" s="51"/>
    </row>
    <row r="543" ht="12.75">
      <c r="E543" s="51"/>
    </row>
    <row r="544" ht="12.75">
      <c r="E544" s="51"/>
    </row>
    <row r="545" ht="12.75">
      <c r="E545" s="51"/>
    </row>
    <row r="546" ht="12.75">
      <c r="E546" s="51"/>
    </row>
    <row r="547" ht="12.75">
      <c r="E547" s="51"/>
    </row>
    <row r="548" ht="12.75">
      <c r="E548" s="51"/>
    </row>
    <row r="549" ht="12.75">
      <c r="E549" s="51"/>
    </row>
    <row r="550" ht="12.75">
      <c r="E550" s="51"/>
    </row>
    <row r="551" ht="12.75">
      <c r="E551" s="51"/>
    </row>
    <row r="552" ht="12.75">
      <c r="E552" s="51"/>
    </row>
    <row r="553" ht="12.75">
      <c r="E553" s="51"/>
    </row>
    <row r="554" ht="12.75">
      <c r="E554" s="51"/>
    </row>
    <row r="555" ht="12.75">
      <c r="E555" s="51"/>
    </row>
    <row r="556" ht="12.75">
      <c r="E556" s="51"/>
    </row>
    <row r="557" ht="12.75">
      <c r="E557" s="51"/>
    </row>
    <row r="558" ht="12.75">
      <c r="E558" s="51"/>
    </row>
    <row r="559" ht="12.75">
      <c r="E559" s="51"/>
    </row>
    <row r="560" ht="12.75">
      <c r="E560" s="51"/>
    </row>
    <row r="561" ht="12.75">
      <c r="E561" s="51"/>
    </row>
    <row r="562" ht="12.75">
      <c r="E562" s="51"/>
    </row>
    <row r="563" ht="12.75">
      <c r="E563" s="51"/>
    </row>
    <row r="564" ht="12.75">
      <c r="E564" s="51"/>
    </row>
    <row r="565" ht="12.75">
      <c r="E565" s="51"/>
    </row>
    <row r="566" ht="12.75">
      <c r="E566" s="51"/>
    </row>
    <row r="567" ht="12.75">
      <c r="E567" s="51"/>
    </row>
    <row r="568" ht="12.75">
      <c r="E568" s="51"/>
    </row>
    <row r="569" ht="12.75">
      <c r="E569" s="51"/>
    </row>
    <row r="570" ht="12.75">
      <c r="E570" s="51"/>
    </row>
    <row r="571" ht="12.75">
      <c r="E571" s="51"/>
    </row>
    <row r="572" ht="12.75">
      <c r="E572" s="51"/>
    </row>
    <row r="573" ht="12.75">
      <c r="E573" s="51"/>
    </row>
    <row r="574" ht="12.75">
      <c r="E574" s="51"/>
    </row>
    <row r="575" ht="12.75">
      <c r="E575" s="51"/>
    </row>
    <row r="576" ht="12.75">
      <c r="E576" s="51"/>
    </row>
    <row r="577" ht="12.75">
      <c r="E577" s="51"/>
    </row>
    <row r="578" ht="12.75">
      <c r="E578" s="51"/>
    </row>
    <row r="579" ht="12.75">
      <c r="E579" s="51"/>
    </row>
    <row r="580" ht="12.75">
      <c r="E580" s="51"/>
    </row>
    <row r="581" ht="12.75">
      <c r="E581" s="51"/>
    </row>
    <row r="582" ht="12.75">
      <c r="E582" s="51"/>
    </row>
    <row r="583" ht="12.75">
      <c r="E583" s="51"/>
    </row>
    <row r="584" ht="12.75">
      <c r="E584" s="51"/>
    </row>
    <row r="585" ht="12.75">
      <c r="E585" s="51"/>
    </row>
    <row r="586" ht="12.75">
      <c r="E586" s="51"/>
    </row>
    <row r="587" ht="12.75">
      <c r="E587" s="51"/>
    </row>
    <row r="588" ht="12.75">
      <c r="E588" s="51"/>
    </row>
    <row r="589" ht="12.75">
      <c r="E589" s="51"/>
    </row>
    <row r="590" ht="12.75">
      <c r="E590" s="51"/>
    </row>
    <row r="591" ht="12.75">
      <c r="E591" s="51"/>
    </row>
    <row r="592" ht="12.75">
      <c r="E592" s="51"/>
    </row>
    <row r="593" ht="12.75">
      <c r="E593" s="51"/>
    </row>
    <row r="594" ht="12.75">
      <c r="E594" s="51"/>
    </row>
    <row r="595" ht="12.75">
      <c r="E595" s="51"/>
    </row>
  </sheetData>
  <mergeCells count="1">
    <mergeCell ref="C2:E2"/>
  </mergeCells>
  <printOptions/>
  <pageMargins left="1.62" right="0.45" top="0.25" bottom="0.27" header="0.5" footer="0.1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2"/>
  <sheetViews>
    <sheetView tabSelected="1" zoomScale="75" zoomScaleNormal="75" workbookViewId="0" topLeftCell="A1">
      <selection activeCell="H35" sqref="H35"/>
    </sheetView>
  </sheetViews>
  <sheetFormatPr defaultColWidth="9.00390625" defaultRowHeight="12.75"/>
  <cols>
    <col min="1" max="4" width="9.125" style="44" customWidth="1"/>
    <col min="5" max="5" width="20.625" style="44" customWidth="1"/>
    <col min="6" max="6" width="9.375" style="44" customWidth="1"/>
    <col min="7" max="7" width="11.375" style="44" customWidth="1"/>
    <col min="8" max="8" width="23.375" style="44" customWidth="1"/>
    <col min="9" max="9" width="15.875" style="44" customWidth="1"/>
    <col min="10" max="10" width="8.625" style="44" customWidth="1"/>
    <col min="11" max="11" width="1.625" style="44" hidden="1" customWidth="1"/>
    <col min="12" max="12" width="3.25390625" style="44" hidden="1" customWidth="1"/>
    <col min="13" max="13" width="1.625" style="44" hidden="1" customWidth="1"/>
    <col min="14" max="14" width="12.125" style="44" customWidth="1"/>
    <col min="15" max="117" width="9.125" style="44" customWidth="1"/>
  </cols>
  <sheetData>
    <row r="1" ht="12.75"/>
    <row r="2" ht="13.5" thickBot="1"/>
    <row r="3" spans="2:14" ht="18.75" thickBot="1">
      <c r="B3" s="113" t="s">
        <v>380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</row>
    <row r="4" ht="13.5" thickBot="1"/>
    <row r="5" spans="2:14" ht="15.75" thickBot="1">
      <c r="B5" s="101" t="s">
        <v>307</v>
      </c>
      <c r="C5" s="102"/>
      <c r="D5" s="102"/>
      <c r="E5" s="102"/>
      <c r="F5" s="102"/>
      <c r="G5" s="79">
        <f>+' MİZAN'!D39</f>
        <v>175000</v>
      </c>
      <c r="H5" s="109" t="s">
        <v>308</v>
      </c>
      <c r="I5" s="110"/>
      <c r="J5" s="110"/>
      <c r="K5" s="110"/>
      <c r="L5" s="110"/>
      <c r="M5" s="17"/>
      <c r="N5" s="79">
        <f>+' MİZAN'!E239</f>
        <v>450000</v>
      </c>
    </row>
    <row r="6" spans="2:14" ht="15.75" thickBot="1">
      <c r="B6" s="102" t="s">
        <v>309</v>
      </c>
      <c r="C6" s="102"/>
      <c r="D6" s="102"/>
      <c r="E6" s="102"/>
      <c r="F6" s="102"/>
      <c r="G6" s="79">
        <v>15929.5</v>
      </c>
      <c r="H6" s="109" t="s">
        <v>310</v>
      </c>
      <c r="I6" s="110"/>
      <c r="J6" s="110"/>
      <c r="K6" s="110"/>
      <c r="L6" s="110"/>
      <c r="M6" s="17"/>
      <c r="N6" s="79">
        <f>+' MİZAN'!E240</f>
        <v>0</v>
      </c>
    </row>
    <row r="7" spans="2:14" ht="15.75" thickBot="1">
      <c r="B7" s="102" t="s">
        <v>311</v>
      </c>
      <c r="C7" s="102"/>
      <c r="D7" s="102"/>
      <c r="E7" s="102"/>
      <c r="F7" s="77"/>
      <c r="G7" s="79">
        <v>0</v>
      </c>
      <c r="H7" s="109" t="s">
        <v>312</v>
      </c>
      <c r="I7" s="110"/>
      <c r="J7" s="110"/>
      <c r="K7" s="110"/>
      <c r="L7" s="110"/>
      <c r="M7" s="17"/>
      <c r="N7" s="79">
        <f>+' MİZAN'!E241</f>
        <v>593.22</v>
      </c>
    </row>
    <row r="8" spans="2:14" ht="15.75" thickBot="1">
      <c r="B8" s="97" t="s">
        <v>313</v>
      </c>
      <c r="C8" s="97"/>
      <c r="D8" s="97"/>
      <c r="E8" s="97"/>
      <c r="F8" s="77"/>
      <c r="G8" s="79">
        <f>+G6+G7</f>
        <v>15929.5</v>
      </c>
      <c r="H8" s="94" t="s">
        <v>314</v>
      </c>
      <c r="I8" s="95"/>
      <c r="J8" s="95"/>
      <c r="K8" s="95"/>
      <c r="L8" s="16"/>
      <c r="M8" s="17"/>
      <c r="N8" s="79">
        <f>+N5+N6+N7</f>
        <v>450593.22</v>
      </c>
    </row>
    <row r="9" spans="2:14" ht="15.75" thickBot="1">
      <c r="B9" s="111" t="s">
        <v>315</v>
      </c>
      <c r="C9" s="111"/>
      <c r="D9" s="111"/>
      <c r="E9" s="111"/>
      <c r="F9" s="77"/>
      <c r="G9" s="80">
        <v>0</v>
      </c>
      <c r="H9" s="109" t="s">
        <v>316</v>
      </c>
      <c r="I9" s="110"/>
      <c r="J9" s="110"/>
      <c r="K9" s="110"/>
      <c r="L9" s="110"/>
      <c r="M9" s="112"/>
      <c r="N9" s="79">
        <f>+' MİZAN'!E258</f>
        <v>5600</v>
      </c>
    </row>
    <row r="10" spans="2:14" ht="15.75" thickBot="1">
      <c r="B10" s="98" t="s">
        <v>317</v>
      </c>
      <c r="C10" s="99"/>
      <c r="D10" s="99"/>
      <c r="E10" s="100"/>
      <c r="F10" s="77"/>
      <c r="G10" s="81">
        <f>G5+G8+G9</f>
        <v>190929.5</v>
      </c>
      <c r="H10" s="109" t="s">
        <v>318</v>
      </c>
      <c r="I10" s="110"/>
      <c r="J10" s="110"/>
      <c r="K10" s="110"/>
      <c r="L10" s="110"/>
      <c r="M10" s="112"/>
      <c r="N10" s="79">
        <f>+' MİZAN'!E266</f>
        <v>8700</v>
      </c>
    </row>
    <row r="11" spans="2:14" ht="15.75" thickBot="1">
      <c r="B11" s="107" t="s">
        <v>319</v>
      </c>
      <c r="C11" s="108"/>
      <c r="D11" s="108"/>
      <c r="E11" s="108"/>
      <c r="F11" s="108"/>
      <c r="G11" s="79">
        <f>+' MİZAN'!D243</f>
        <v>23403</v>
      </c>
      <c r="H11" s="109" t="s">
        <v>320</v>
      </c>
      <c r="I11" s="110"/>
      <c r="J11" s="110"/>
      <c r="K11" s="110"/>
      <c r="L11" s="110"/>
      <c r="M11" s="17"/>
      <c r="N11" s="79">
        <v>0</v>
      </c>
    </row>
    <row r="12" spans="2:14" ht="15.75" thickBot="1">
      <c r="B12" s="101" t="s">
        <v>321</v>
      </c>
      <c r="C12" s="102"/>
      <c r="D12" s="102"/>
      <c r="E12" s="102"/>
      <c r="F12" s="102"/>
      <c r="G12" s="79">
        <f>+' MİZAN'!D247</f>
        <v>6500</v>
      </c>
      <c r="H12" s="109" t="s">
        <v>322</v>
      </c>
      <c r="I12" s="110"/>
      <c r="J12" s="110"/>
      <c r="K12" s="110"/>
      <c r="L12" s="110"/>
      <c r="M12" s="17"/>
      <c r="N12" s="84">
        <f>+' MİZAN'!E281</f>
        <v>983.77</v>
      </c>
    </row>
    <row r="13" spans="2:14" ht="15.75" thickBot="1">
      <c r="B13" s="76" t="s">
        <v>351</v>
      </c>
      <c r="C13" s="77"/>
      <c r="D13" s="77"/>
      <c r="E13" s="77"/>
      <c r="F13" s="77"/>
      <c r="G13" s="79">
        <f>+' MİZAN'!D248</f>
        <v>7500</v>
      </c>
      <c r="H13" s="19"/>
      <c r="I13" s="19"/>
      <c r="J13" s="19"/>
      <c r="K13" s="19"/>
      <c r="L13" s="19"/>
      <c r="M13" s="20"/>
      <c r="N13" s="23"/>
    </row>
    <row r="14" spans="2:8" ht="15.75" thickBot="1">
      <c r="B14" s="101" t="s">
        <v>323</v>
      </c>
      <c r="C14" s="102"/>
      <c r="D14" s="102"/>
      <c r="E14" s="102"/>
      <c r="F14" s="102"/>
      <c r="G14" s="79">
        <f>+' MİZAN'!D254</f>
        <v>95000</v>
      </c>
      <c r="H14" s="48"/>
    </row>
    <row r="15" spans="2:7" ht="15.75" thickBot="1">
      <c r="B15" s="101" t="s">
        <v>324</v>
      </c>
      <c r="C15" s="102"/>
      <c r="D15" s="102"/>
      <c r="E15" s="102"/>
      <c r="F15" s="106"/>
      <c r="G15" s="79">
        <f>+' MİZAN'!D273</f>
        <v>113.4</v>
      </c>
    </row>
    <row r="16" spans="2:7" ht="15.75" thickBot="1">
      <c r="B16" s="101" t="s">
        <v>325</v>
      </c>
      <c r="C16" s="102"/>
      <c r="D16" s="102"/>
      <c r="E16" s="102"/>
      <c r="F16" s="106"/>
      <c r="G16" s="79">
        <f>+' MİZAN'!D274</f>
        <v>0</v>
      </c>
    </row>
    <row r="17" spans="2:7" ht="15.75" thickBot="1">
      <c r="B17" s="101" t="s">
        <v>326</v>
      </c>
      <c r="C17" s="102"/>
      <c r="D17" s="102"/>
      <c r="E17" s="102"/>
      <c r="F17" s="77"/>
      <c r="G17" s="79">
        <f>+' MİZAN'!D288</f>
        <v>12000</v>
      </c>
    </row>
    <row r="18" spans="2:7" ht="15.75" thickBot="1">
      <c r="B18" s="101" t="s">
        <v>341</v>
      </c>
      <c r="C18" s="102"/>
      <c r="D18" s="102"/>
      <c r="E18" s="102"/>
      <c r="F18" s="102"/>
      <c r="G18" s="79">
        <f>+' MİZAN'!D296</f>
        <v>15500</v>
      </c>
    </row>
    <row r="19" spans="2:7" ht="15.75" thickBot="1">
      <c r="B19" s="101" t="s">
        <v>347</v>
      </c>
      <c r="C19" s="102"/>
      <c r="D19" s="102"/>
      <c r="E19" s="102"/>
      <c r="F19" s="77"/>
      <c r="G19" s="79">
        <f>+' MİZAN'!D297</f>
        <v>36500</v>
      </c>
    </row>
    <row r="20" spans="2:14" ht="15.75" thickBot="1">
      <c r="B20" s="101" t="s">
        <v>348</v>
      </c>
      <c r="C20" s="102"/>
      <c r="D20" s="102"/>
      <c r="E20" s="102"/>
      <c r="F20" s="77"/>
      <c r="G20" s="79">
        <f>+' MİZAN'!D298</f>
        <v>0</v>
      </c>
      <c r="H20" s="103" t="s">
        <v>327</v>
      </c>
      <c r="I20" s="104"/>
      <c r="J20" s="104"/>
      <c r="K20" s="104"/>
      <c r="L20" s="105"/>
      <c r="M20" s="21"/>
      <c r="N20" s="22">
        <v>45000</v>
      </c>
    </row>
    <row r="21" spans="2:7" ht="15.75" thickBot="1">
      <c r="B21" s="101" t="s">
        <v>349</v>
      </c>
      <c r="C21" s="102"/>
      <c r="D21" s="102"/>
      <c r="E21" s="102"/>
      <c r="F21" s="102"/>
      <c r="G21" s="79">
        <f>+' MİZAN'!D299</f>
        <v>0</v>
      </c>
    </row>
    <row r="22" spans="2:7" ht="15.75" thickBot="1">
      <c r="B22" s="76" t="s">
        <v>350</v>
      </c>
      <c r="C22" s="77"/>
      <c r="D22" s="77"/>
      <c r="E22" s="77"/>
      <c r="F22" s="77"/>
      <c r="G22" s="79">
        <f>+' MİZAN'!D300</f>
        <v>265000</v>
      </c>
    </row>
    <row r="23" spans="2:14" ht="15.75" thickBot="1">
      <c r="B23" s="101" t="s">
        <v>328</v>
      </c>
      <c r="C23" s="102"/>
      <c r="D23" s="102"/>
      <c r="E23" s="102"/>
      <c r="F23" s="102"/>
      <c r="G23" s="79">
        <f>+' MİZAN'!D301</f>
        <v>85000</v>
      </c>
      <c r="H23" s="46"/>
      <c r="I23" s="46"/>
      <c r="J23" s="46"/>
      <c r="K23" s="46"/>
      <c r="L23" s="46"/>
      <c r="M23" s="46"/>
      <c r="N23" s="23"/>
    </row>
    <row r="24" spans="2:14" ht="15.75" thickBot="1">
      <c r="B24" s="101" t="s">
        <v>329</v>
      </c>
      <c r="C24" s="102"/>
      <c r="D24" s="102"/>
      <c r="E24" s="102"/>
      <c r="F24" s="77"/>
      <c r="G24" s="79">
        <f>+' MİZAN'!D302</f>
        <v>6500</v>
      </c>
      <c r="H24" s="46"/>
      <c r="I24" s="46"/>
      <c r="J24" s="46"/>
      <c r="K24" s="46"/>
      <c r="L24" s="46"/>
      <c r="M24" s="46"/>
      <c r="N24" s="46"/>
    </row>
    <row r="25" spans="2:13" ht="15.75" thickBot="1">
      <c r="B25" s="96" t="s">
        <v>330</v>
      </c>
      <c r="C25" s="97"/>
      <c r="D25" s="97"/>
      <c r="E25" s="97"/>
      <c r="F25" s="97"/>
      <c r="G25" s="79">
        <f>SUM(G10:G24)</f>
        <v>743945.9</v>
      </c>
      <c r="M25" s="46"/>
    </row>
    <row r="26" spans="2:14" ht="15.75" thickBot="1">
      <c r="B26" s="78"/>
      <c r="C26" s="78"/>
      <c r="D26" s="78"/>
      <c r="E26" s="78"/>
      <c r="F26" s="78"/>
      <c r="G26" s="82"/>
      <c r="H26" s="94" t="s">
        <v>331</v>
      </c>
      <c r="I26" s="95"/>
      <c r="J26" s="95"/>
      <c r="K26" s="95"/>
      <c r="L26" s="95"/>
      <c r="M26" s="46"/>
      <c r="N26" s="79">
        <f>SUM(N5:N23)</f>
        <v>961470.21</v>
      </c>
    </row>
    <row r="27" spans="2:14" ht="15.75" thickBot="1">
      <c r="B27" s="96" t="s">
        <v>332</v>
      </c>
      <c r="C27" s="97"/>
      <c r="D27" s="97"/>
      <c r="E27" s="97"/>
      <c r="F27" s="97"/>
      <c r="G27" s="79">
        <f>IF(N26&gt;G25,N26-G25,IF(N26&lt;=G25," ",))</f>
        <v>217524.30999999994</v>
      </c>
      <c r="H27" s="85">
        <v>0.2</v>
      </c>
      <c r="I27" s="85">
        <f>IF(N26&lt;=G25," ",((G28+G27)-G29-G30)*H27)</f>
        <v>35404.86199999999</v>
      </c>
      <c r="J27" s="46"/>
      <c r="K27" s="46"/>
      <c r="L27" s="46"/>
      <c r="M27" s="46"/>
      <c r="N27" s="46"/>
    </row>
    <row r="28" spans="2:14" ht="13.5" thickBot="1">
      <c r="B28" s="98" t="s">
        <v>333</v>
      </c>
      <c r="C28" s="99"/>
      <c r="D28" s="99"/>
      <c r="E28" s="100"/>
      <c r="F28" s="78"/>
      <c r="G28" s="83">
        <f>+G17</f>
        <v>12000</v>
      </c>
      <c r="H28" s="86" t="s">
        <v>334</v>
      </c>
      <c r="I28" s="85">
        <f>+I27</f>
        <v>35404.86199999999</v>
      </c>
      <c r="J28" s="46"/>
      <c r="K28" s="46"/>
      <c r="L28" s="46"/>
      <c r="M28" s="46"/>
      <c r="N28" s="46"/>
    </row>
    <row r="29" spans="2:14" ht="13.5" thickBot="1">
      <c r="B29" s="91" t="s">
        <v>335</v>
      </c>
      <c r="C29" s="92"/>
      <c r="D29" s="92"/>
      <c r="E29" s="93"/>
      <c r="F29" s="78"/>
      <c r="G29" s="83">
        <v>27500</v>
      </c>
      <c r="H29" s="86"/>
      <c r="I29" s="85"/>
      <c r="J29" s="46"/>
      <c r="K29" s="46"/>
      <c r="L29" s="46"/>
      <c r="M29" s="46"/>
      <c r="N29" s="46"/>
    </row>
    <row r="30" spans="2:14" ht="15.75" thickBot="1">
      <c r="B30" s="91" t="s">
        <v>336</v>
      </c>
      <c r="C30" s="92"/>
      <c r="D30" s="92"/>
      <c r="E30" s="93"/>
      <c r="F30" s="78"/>
      <c r="G30" s="83">
        <v>25000</v>
      </c>
      <c r="H30" s="86" t="s">
        <v>337</v>
      </c>
      <c r="I30" s="79">
        <f>+' MİZAN'!D55</f>
        <v>5600</v>
      </c>
      <c r="J30" s="46"/>
      <c r="K30" s="46"/>
      <c r="L30" s="46"/>
      <c r="M30" s="46"/>
      <c r="N30" s="46"/>
    </row>
    <row r="31" spans="2:14" ht="16.5" thickBot="1">
      <c r="B31" s="45"/>
      <c r="C31" s="45"/>
      <c r="D31" s="45"/>
      <c r="E31" s="45"/>
      <c r="F31" s="46"/>
      <c r="G31" s="47"/>
      <c r="H31" s="49" t="s">
        <v>338</v>
      </c>
      <c r="I31" s="50">
        <f>IF(I27&gt;I30,I27-I30,IF(I27&lt;=I30," ",))</f>
        <v>29804.861999999986</v>
      </c>
      <c r="J31" s="46"/>
      <c r="K31" s="46"/>
      <c r="L31" s="46"/>
      <c r="M31" s="46"/>
      <c r="N31" s="46"/>
    </row>
    <row r="32" spans="2:14" ht="12.75">
      <c r="B32" s="46"/>
      <c r="C32" s="46"/>
      <c r="D32" s="46"/>
      <c r="E32" s="46"/>
      <c r="F32" s="46"/>
      <c r="G32" s="46"/>
      <c r="J32" s="46"/>
      <c r="K32" s="46"/>
      <c r="L32" s="46"/>
      <c r="M32" s="46"/>
      <c r="N32" s="46"/>
    </row>
  </sheetData>
  <mergeCells count="34">
    <mergeCell ref="B3:N3"/>
    <mergeCell ref="B5:F5"/>
    <mergeCell ref="H5:L5"/>
    <mergeCell ref="B6:F6"/>
    <mergeCell ref="H6:L6"/>
    <mergeCell ref="B7:E7"/>
    <mergeCell ref="H7:L7"/>
    <mergeCell ref="B8:E8"/>
    <mergeCell ref="H8:K8"/>
    <mergeCell ref="B9:E9"/>
    <mergeCell ref="H9:M9"/>
    <mergeCell ref="B10:E10"/>
    <mergeCell ref="H10:M10"/>
    <mergeCell ref="B11:F11"/>
    <mergeCell ref="H11:L11"/>
    <mergeCell ref="B12:F12"/>
    <mergeCell ref="H12:L12"/>
    <mergeCell ref="B14:F14"/>
    <mergeCell ref="B15:F15"/>
    <mergeCell ref="B16:F16"/>
    <mergeCell ref="B17:E17"/>
    <mergeCell ref="B18:F18"/>
    <mergeCell ref="B19:E19"/>
    <mergeCell ref="B20:E20"/>
    <mergeCell ref="H20:L20"/>
    <mergeCell ref="B21:F21"/>
    <mergeCell ref="B23:F23"/>
    <mergeCell ref="B24:E24"/>
    <mergeCell ref="B25:F25"/>
    <mergeCell ref="B30:E30"/>
    <mergeCell ref="H26:L26"/>
    <mergeCell ref="B27:F27"/>
    <mergeCell ref="B28:E28"/>
    <mergeCell ref="B29:E29"/>
  </mergeCells>
  <printOptions/>
  <pageMargins left="0.75" right="0.75" top="1" bottom="1" header="0.5" footer="0.5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E56"/>
  <sheetViews>
    <sheetView workbookViewId="0" topLeftCell="A1">
      <selection activeCell="B2" sqref="B2:E2"/>
    </sheetView>
  </sheetViews>
  <sheetFormatPr defaultColWidth="9.00390625" defaultRowHeight="12.75"/>
  <cols>
    <col min="1" max="2" width="9.125" style="44" customWidth="1"/>
    <col min="3" max="3" width="37.125" style="44" customWidth="1"/>
    <col min="4" max="5" width="11.375" style="44" customWidth="1"/>
    <col min="6" max="110" width="9.125" style="44" customWidth="1"/>
  </cols>
  <sheetData>
    <row r="2" spans="2:5" ht="13.5" thickBot="1">
      <c r="B2" s="114" t="s">
        <v>382</v>
      </c>
      <c r="C2" s="114"/>
      <c r="D2" s="114"/>
      <c r="E2" s="114"/>
    </row>
    <row r="3" spans="2:5" ht="12.75">
      <c r="B3" s="52"/>
      <c r="C3" s="53"/>
      <c r="D3" s="54"/>
      <c r="E3" s="55"/>
    </row>
    <row r="4" spans="2:5" ht="13.5" thickBot="1">
      <c r="B4" s="56" t="s">
        <v>267</v>
      </c>
      <c r="C4" s="57" t="s">
        <v>8</v>
      </c>
      <c r="D4" s="58"/>
      <c r="E4" s="59"/>
    </row>
    <row r="5" spans="2:5" ht="12.75">
      <c r="B5" s="60" t="s">
        <v>268</v>
      </c>
      <c r="C5" s="61" t="s">
        <v>194</v>
      </c>
      <c r="D5" s="62"/>
      <c r="E5" s="63">
        <f>D6+D7+D8</f>
        <v>450593.22</v>
      </c>
    </row>
    <row r="6" spans="2:5" ht="12.75">
      <c r="B6" s="64">
        <v>600</v>
      </c>
      <c r="C6" s="61" t="s">
        <v>195</v>
      </c>
      <c r="D6" s="65">
        <f>+' MİZAN'!E239</f>
        <v>450000</v>
      </c>
      <c r="E6" s="66"/>
    </row>
    <row r="7" spans="2:5" ht="12.75">
      <c r="B7" s="64">
        <v>601</v>
      </c>
      <c r="C7" s="61" t="s">
        <v>196</v>
      </c>
      <c r="D7" s="65">
        <f>+' MİZAN'!E240</f>
        <v>0</v>
      </c>
      <c r="E7" s="66"/>
    </row>
    <row r="8" spans="2:5" ht="12.75">
      <c r="B8" s="64">
        <v>602</v>
      </c>
      <c r="C8" s="61" t="s">
        <v>197</v>
      </c>
      <c r="D8" s="65">
        <f>+' MİZAN'!E241</f>
        <v>593.22</v>
      </c>
      <c r="E8" s="66"/>
    </row>
    <row r="9" spans="2:5" ht="12.75">
      <c r="B9" s="60" t="s">
        <v>269</v>
      </c>
      <c r="C9" s="61" t="s">
        <v>270</v>
      </c>
      <c r="D9" s="65"/>
      <c r="E9" s="66">
        <f>D10+D11+D12</f>
        <v>25903</v>
      </c>
    </row>
    <row r="10" spans="2:5" ht="12.75">
      <c r="B10" s="67">
        <v>610</v>
      </c>
      <c r="C10" s="61" t="s">
        <v>271</v>
      </c>
      <c r="D10" s="65">
        <f>+' MİZAN'!D243</f>
        <v>23403</v>
      </c>
      <c r="E10" s="66"/>
    </row>
    <row r="11" spans="2:5" ht="12.75">
      <c r="B11" s="67">
        <v>611</v>
      </c>
      <c r="C11" s="61" t="s">
        <v>272</v>
      </c>
      <c r="D11" s="65">
        <f>+' MİZAN'!D244</f>
        <v>2500</v>
      </c>
      <c r="E11" s="66"/>
    </row>
    <row r="12" spans="2:5" ht="12.75">
      <c r="B12" s="67">
        <v>612</v>
      </c>
      <c r="C12" s="61" t="s">
        <v>273</v>
      </c>
      <c r="D12" s="65">
        <f>+' MİZAN'!D245</f>
        <v>0</v>
      </c>
      <c r="E12" s="66"/>
    </row>
    <row r="13" spans="2:5" ht="12.75">
      <c r="B13" s="60" t="s">
        <v>274</v>
      </c>
      <c r="C13" s="61" t="s">
        <v>4</v>
      </c>
      <c r="D13" s="65"/>
      <c r="E13" s="66">
        <f>E5-E9</f>
        <v>424690.22</v>
      </c>
    </row>
    <row r="14" spans="2:5" ht="12.75">
      <c r="B14" s="60" t="s">
        <v>275</v>
      </c>
      <c r="C14" s="61" t="s">
        <v>276</v>
      </c>
      <c r="D14" s="65"/>
      <c r="E14" s="66">
        <f>D15+D16+D17+D18</f>
        <v>14000</v>
      </c>
    </row>
    <row r="15" spans="2:5" ht="12.75">
      <c r="B15" s="67">
        <v>620</v>
      </c>
      <c r="C15" s="61" t="s">
        <v>203</v>
      </c>
      <c r="D15" s="65">
        <f>+' MİZAN'!D247</f>
        <v>6500</v>
      </c>
      <c r="E15" s="66"/>
    </row>
    <row r="16" spans="2:5" ht="12.75">
      <c r="B16" s="67">
        <v>621</v>
      </c>
      <c r="C16" s="61" t="s">
        <v>277</v>
      </c>
      <c r="D16" s="65">
        <f>+' MİZAN'!D248</f>
        <v>7500</v>
      </c>
      <c r="E16" s="66"/>
    </row>
    <row r="17" spans="2:5" ht="12.75">
      <c r="B17" s="67">
        <v>622</v>
      </c>
      <c r="C17" s="61" t="s">
        <v>205</v>
      </c>
      <c r="D17" s="65">
        <f>+' MİZAN'!D249</f>
        <v>0</v>
      </c>
      <c r="E17" s="66"/>
    </row>
    <row r="18" spans="2:5" ht="12.75">
      <c r="B18" s="67">
        <v>623</v>
      </c>
      <c r="C18" s="61" t="s">
        <v>206</v>
      </c>
      <c r="D18" s="65">
        <f>+' MİZAN'!D250</f>
        <v>0</v>
      </c>
      <c r="E18" s="66"/>
    </row>
    <row r="19" spans="2:5" ht="12.75">
      <c r="B19" s="60"/>
      <c r="C19" s="68" t="s">
        <v>278</v>
      </c>
      <c r="D19" s="65"/>
      <c r="E19" s="69">
        <f>E13-E14</f>
        <v>410690.22</v>
      </c>
    </row>
    <row r="20" spans="2:5" ht="12.75">
      <c r="B20" s="60" t="s">
        <v>279</v>
      </c>
      <c r="C20" s="61" t="s">
        <v>207</v>
      </c>
      <c r="D20" s="65"/>
      <c r="E20" s="66">
        <f>D21+D22+D23</f>
        <v>95000</v>
      </c>
    </row>
    <row r="21" spans="2:5" ht="12.75">
      <c r="B21" s="67">
        <v>630</v>
      </c>
      <c r="C21" s="61" t="s">
        <v>208</v>
      </c>
      <c r="D21" s="65">
        <f>+' MİZAN'!D252</f>
        <v>0</v>
      </c>
      <c r="E21" s="66"/>
    </row>
    <row r="22" spans="2:5" ht="12.75">
      <c r="B22" s="67">
        <v>631</v>
      </c>
      <c r="C22" s="61" t="s">
        <v>280</v>
      </c>
      <c r="D22" s="65">
        <f>+' MİZAN'!D253</f>
        <v>0</v>
      </c>
      <c r="E22" s="66"/>
    </row>
    <row r="23" spans="2:5" ht="12.75">
      <c r="B23" s="67">
        <v>632</v>
      </c>
      <c r="C23" s="61" t="s">
        <v>210</v>
      </c>
      <c r="D23" s="65">
        <f>+' MİZAN'!D254</f>
        <v>95000</v>
      </c>
      <c r="E23" s="66"/>
    </row>
    <row r="24" spans="2:5" ht="12.75">
      <c r="B24" s="67"/>
      <c r="C24" s="68" t="s">
        <v>281</v>
      </c>
      <c r="D24" s="65"/>
      <c r="E24" s="69">
        <f>E19-E20</f>
        <v>315690.22</v>
      </c>
    </row>
    <row r="25" spans="2:5" ht="12.75">
      <c r="B25" s="60" t="s">
        <v>282</v>
      </c>
      <c r="C25" s="61" t="s">
        <v>283</v>
      </c>
      <c r="D25" s="65"/>
      <c r="E25" s="66">
        <f>D26+D27+D28+D29+D30+D31+D32+D33+D34</f>
        <v>5600</v>
      </c>
    </row>
    <row r="26" spans="2:5" ht="12.75">
      <c r="B26" s="64">
        <v>640</v>
      </c>
      <c r="C26" s="61" t="s">
        <v>284</v>
      </c>
      <c r="D26" s="65">
        <f>+' MİZAN'!E256</f>
        <v>0</v>
      </c>
      <c r="E26" s="66"/>
    </row>
    <row r="27" spans="2:5" ht="12.75">
      <c r="B27" s="64">
        <v>641</v>
      </c>
      <c r="C27" s="61" t="s">
        <v>285</v>
      </c>
      <c r="D27" s="65">
        <f>+' MİZAN'!E257</f>
        <v>0</v>
      </c>
      <c r="E27" s="66"/>
    </row>
    <row r="28" spans="2:5" ht="12.75">
      <c r="B28" s="64">
        <v>642</v>
      </c>
      <c r="C28" s="61" t="s">
        <v>214</v>
      </c>
      <c r="D28" s="65">
        <f>+' MİZAN'!E258</f>
        <v>5600</v>
      </c>
      <c r="E28" s="66"/>
    </row>
    <row r="29" spans="2:5" ht="12.75">
      <c r="B29" s="64">
        <v>643</v>
      </c>
      <c r="C29" s="61" t="s">
        <v>215</v>
      </c>
      <c r="D29" s="65">
        <f>+' MİZAN'!E259</f>
        <v>0</v>
      </c>
      <c r="E29" s="66"/>
    </row>
    <row r="30" spans="2:5" ht="12.75">
      <c r="B30" s="64">
        <v>644</v>
      </c>
      <c r="C30" s="61" t="s">
        <v>286</v>
      </c>
      <c r="D30" s="65">
        <f>+' MİZAN'!E260</f>
        <v>0</v>
      </c>
      <c r="E30" s="66"/>
    </row>
    <row r="31" spans="2:5" ht="12.75">
      <c r="B31" s="64">
        <v>645</v>
      </c>
      <c r="C31" s="61" t="s">
        <v>287</v>
      </c>
      <c r="D31" s="65">
        <f>+' MİZAN'!E261</f>
        <v>0</v>
      </c>
      <c r="E31" s="66"/>
    </row>
    <row r="32" spans="2:5" ht="12.75">
      <c r="B32" s="64">
        <v>646</v>
      </c>
      <c r="C32" s="61" t="s">
        <v>226</v>
      </c>
      <c r="D32" s="65">
        <f>+' MİZAN'!E262</f>
        <v>0</v>
      </c>
      <c r="E32" s="66"/>
    </row>
    <row r="33" spans="2:5" ht="12.75">
      <c r="B33" s="64">
        <v>647</v>
      </c>
      <c r="C33" s="61" t="s">
        <v>227</v>
      </c>
      <c r="D33" s="65">
        <f>+' MİZAN'!E263</f>
        <v>0</v>
      </c>
      <c r="E33" s="66"/>
    </row>
    <row r="34" spans="2:5" ht="12.75">
      <c r="B34" s="64">
        <v>649</v>
      </c>
      <c r="C34" s="61" t="s">
        <v>288</v>
      </c>
      <c r="D34" s="65">
        <f>+' MİZAN'!E264</f>
        <v>0</v>
      </c>
      <c r="E34" s="66"/>
    </row>
    <row r="35" spans="2:5" ht="12.75">
      <c r="B35" s="60" t="s">
        <v>289</v>
      </c>
      <c r="C35" s="68" t="s">
        <v>290</v>
      </c>
      <c r="D35" s="65"/>
      <c r="E35" s="66">
        <f>D36+D37+D38+D39+D40+D41</f>
        <v>113.4</v>
      </c>
    </row>
    <row r="36" spans="2:5" ht="12.75">
      <c r="B36" s="67">
        <v>653</v>
      </c>
      <c r="C36" s="61" t="s">
        <v>291</v>
      </c>
      <c r="D36" s="65">
        <f>+' MİZAN'!D270</f>
        <v>0</v>
      </c>
      <c r="E36" s="66"/>
    </row>
    <row r="37" spans="2:5" ht="12.75">
      <c r="B37" s="67">
        <v>654</v>
      </c>
      <c r="C37" s="61" t="s">
        <v>292</v>
      </c>
      <c r="D37" s="65">
        <f>+' MİZAN'!D271</f>
        <v>0</v>
      </c>
      <c r="E37" s="66"/>
    </row>
    <row r="38" spans="2:5" ht="12.75">
      <c r="B38" s="67">
        <v>655</v>
      </c>
      <c r="C38" s="61" t="s">
        <v>293</v>
      </c>
      <c r="D38" s="65">
        <f>+' MİZAN'!D272</f>
        <v>0</v>
      </c>
      <c r="E38" s="66"/>
    </row>
    <row r="39" spans="2:5" ht="12.75">
      <c r="B39" s="67">
        <v>656</v>
      </c>
      <c r="C39" s="61" t="s">
        <v>294</v>
      </c>
      <c r="D39" s="65">
        <f>+' MİZAN'!D273</f>
        <v>113.4</v>
      </c>
      <c r="E39" s="66"/>
    </row>
    <row r="40" spans="2:5" ht="12.75">
      <c r="B40" s="67">
        <v>657</v>
      </c>
      <c r="C40" s="61" t="s">
        <v>295</v>
      </c>
      <c r="D40" s="65">
        <f>+' MİZAN'!D274</f>
        <v>0</v>
      </c>
      <c r="E40" s="66"/>
    </row>
    <row r="41" spans="2:5" ht="12.75">
      <c r="B41" s="67">
        <v>659</v>
      </c>
      <c r="C41" s="61" t="s">
        <v>235</v>
      </c>
      <c r="D41" s="65">
        <f>+' MİZAN'!D275</f>
        <v>0</v>
      </c>
      <c r="E41" s="66"/>
    </row>
    <row r="42" spans="2:5" ht="12.75">
      <c r="B42" s="60" t="s">
        <v>296</v>
      </c>
      <c r="C42" s="68" t="s">
        <v>5</v>
      </c>
      <c r="D42" s="65"/>
      <c r="E42" s="66">
        <f>D43+D44</f>
        <v>0</v>
      </c>
    </row>
    <row r="43" spans="2:5" ht="12.75">
      <c r="B43" s="67">
        <v>660</v>
      </c>
      <c r="C43" s="61" t="s">
        <v>297</v>
      </c>
      <c r="D43" s="65">
        <f>+' MİZAN'!D277</f>
        <v>0</v>
      </c>
      <c r="E43" s="66"/>
    </row>
    <row r="44" spans="2:5" ht="12.75">
      <c r="B44" s="67">
        <v>661</v>
      </c>
      <c r="C44" s="61" t="s">
        <v>298</v>
      </c>
      <c r="D44" s="65">
        <f>+' MİZAN'!D278</f>
        <v>0</v>
      </c>
      <c r="E44" s="66"/>
    </row>
    <row r="45" spans="2:5" ht="12.75">
      <c r="B45" s="67"/>
      <c r="C45" s="68" t="s">
        <v>299</v>
      </c>
      <c r="D45" s="65"/>
      <c r="E45" s="69">
        <f>((E24+E25)-(E35+E42))</f>
        <v>321176.81999999995</v>
      </c>
    </row>
    <row r="46" spans="2:5" ht="12.75">
      <c r="B46" s="60" t="s">
        <v>300</v>
      </c>
      <c r="C46" s="61" t="s">
        <v>301</v>
      </c>
      <c r="D46" s="65"/>
      <c r="E46" s="66">
        <f>D47+D48</f>
        <v>983.77</v>
      </c>
    </row>
    <row r="47" spans="2:5" ht="12.75">
      <c r="B47" s="64">
        <v>671</v>
      </c>
      <c r="C47" s="61" t="s">
        <v>240</v>
      </c>
      <c r="D47" s="65">
        <f>+' MİZAN'!E280</f>
        <v>0</v>
      </c>
      <c r="E47" s="66"/>
    </row>
    <row r="48" spans="2:5" ht="12.75">
      <c r="B48" s="64">
        <v>679</v>
      </c>
      <c r="C48" s="61" t="s">
        <v>241</v>
      </c>
      <c r="D48" s="65">
        <f>+' MİZAN'!E281</f>
        <v>983.77</v>
      </c>
      <c r="E48" s="66"/>
    </row>
    <row r="49" spans="2:5" ht="12.75">
      <c r="B49" s="60" t="s">
        <v>302</v>
      </c>
      <c r="C49" s="61" t="s">
        <v>303</v>
      </c>
      <c r="D49" s="65"/>
      <c r="E49" s="66">
        <f>D50+D51+D52</f>
        <v>12000</v>
      </c>
    </row>
    <row r="50" spans="2:5" ht="12.75">
      <c r="B50" s="67">
        <v>680</v>
      </c>
      <c r="C50" s="61" t="s">
        <v>304</v>
      </c>
      <c r="D50" s="65">
        <f>+' MİZAN'!D286</f>
        <v>0</v>
      </c>
      <c r="E50" s="66"/>
    </row>
    <row r="51" spans="2:5" ht="12.75">
      <c r="B51" s="67">
        <v>681</v>
      </c>
      <c r="C51" s="61" t="s">
        <v>305</v>
      </c>
      <c r="D51" s="65">
        <f>+' MİZAN'!D287</f>
        <v>0</v>
      </c>
      <c r="E51" s="66"/>
    </row>
    <row r="52" spans="2:5" ht="12.75">
      <c r="B52" s="67">
        <v>689</v>
      </c>
      <c r="C52" s="61" t="s">
        <v>251</v>
      </c>
      <c r="D52" s="65">
        <f>+' MİZAN'!D288</f>
        <v>12000</v>
      </c>
      <c r="E52" s="66"/>
    </row>
    <row r="53" spans="2:5" ht="12.75">
      <c r="B53" s="67">
        <v>690</v>
      </c>
      <c r="C53" s="68" t="s">
        <v>256</v>
      </c>
      <c r="D53" s="65"/>
      <c r="E53" s="69">
        <f>((E45+E46)-E49)</f>
        <v>310160.58999999997</v>
      </c>
    </row>
    <row r="54" spans="2:5" ht="12.75">
      <c r="B54" s="60" t="s">
        <v>306</v>
      </c>
      <c r="C54" s="61" t="s">
        <v>257</v>
      </c>
      <c r="D54" s="65"/>
      <c r="E54" s="66"/>
    </row>
    <row r="55" spans="2:5" ht="12.75">
      <c r="B55" s="67">
        <v>692</v>
      </c>
      <c r="C55" s="68" t="s">
        <v>191</v>
      </c>
      <c r="D55" s="65"/>
      <c r="E55" s="69">
        <f>E53-D54</f>
        <v>310160.58999999997</v>
      </c>
    </row>
    <row r="56" spans="2:5" ht="13.5" thickBot="1">
      <c r="B56" s="70"/>
      <c r="C56" s="71"/>
      <c r="D56" s="72"/>
      <c r="E56" s="73"/>
    </row>
  </sheetData>
  <mergeCells count="1">
    <mergeCell ref="B2:E2"/>
  </mergeCells>
  <printOptions/>
  <pageMargins left="1.49" right="0.75" top="0.35" bottom="0.57" header="0.31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2"/>
  <sheetViews>
    <sheetView zoomScale="75" zoomScaleNormal="75" workbookViewId="0" topLeftCell="A1">
      <selection activeCell="G7" sqref="G7"/>
    </sheetView>
  </sheetViews>
  <sheetFormatPr defaultColWidth="9.00390625" defaultRowHeight="12.75"/>
  <cols>
    <col min="1" max="1" width="9.125" style="44" customWidth="1"/>
    <col min="2" max="2" width="51.125" style="0" customWidth="1"/>
    <col min="3" max="3" width="13.125" style="0" customWidth="1"/>
    <col min="4" max="4" width="15.00390625" style="0" customWidth="1"/>
    <col min="5" max="6" width="9.125" style="44" customWidth="1"/>
    <col min="7" max="7" width="13.625" style="44" customWidth="1"/>
    <col min="8" max="61" width="9.125" style="44" customWidth="1"/>
  </cols>
  <sheetData>
    <row r="1" spans="2:4" ht="12.75">
      <c r="B1" s="44"/>
      <c r="C1" s="44"/>
      <c r="D1" s="44"/>
    </row>
    <row r="2" spans="2:4" ht="12.75">
      <c r="B2" s="44"/>
      <c r="C2" s="44"/>
      <c r="D2" s="44"/>
    </row>
    <row r="3" spans="2:4" ht="16.5" thickBot="1">
      <c r="B3" s="115" t="s">
        <v>383</v>
      </c>
      <c r="C3" s="115"/>
      <c r="D3" s="115"/>
    </row>
    <row r="4" spans="2:4" ht="15.75" thickBot="1">
      <c r="B4" s="75" t="s">
        <v>352</v>
      </c>
      <c r="C4" s="27" t="s">
        <v>353</v>
      </c>
      <c r="D4" s="27" t="s">
        <v>354</v>
      </c>
    </row>
    <row r="5" spans="2:4" ht="15.75" thickBot="1">
      <c r="B5" s="24" t="s">
        <v>355</v>
      </c>
      <c r="C5" s="27">
        <v>0</v>
      </c>
      <c r="D5" s="28">
        <f>+'GELİR TABLOSU'!E55</f>
        <v>310160.58999999997</v>
      </c>
    </row>
    <row r="6" spans="2:4" ht="15.75" thickBot="1">
      <c r="B6" s="24" t="s">
        <v>356</v>
      </c>
      <c r="C6" s="27"/>
      <c r="D6" s="28"/>
    </row>
    <row r="7" spans="2:4" ht="15.75" thickBot="1">
      <c r="B7" s="24" t="s">
        <v>357</v>
      </c>
      <c r="C7" s="27"/>
      <c r="D7" s="28">
        <f>+'GEÇİCİ MATRAHI '!G28</f>
        <v>12000</v>
      </c>
    </row>
    <row r="8" spans="2:4" ht="15.75" thickBot="1">
      <c r="B8" s="24" t="s">
        <v>358</v>
      </c>
      <c r="C8" s="27"/>
      <c r="D8" s="28"/>
    </row>
    <row r="9" spans="2:4" ht="15.75" thickBot="1">
      <c r="B9" s="24" t="s">
        <v>359</v>
      </c>
      <c r="C9" s="27"/>
      <c r="D9" s="28">
        <f>D5+D7</f>
        <v>322160.58999999997</v>
      </c>
    </row>
    <row r="10" spans="2:4" ht="15.75" thickBot="1">
      <c r="B10" s="24" t="s">
        <v>360</v>
      </c>
      <c r="C10" s="27">
        <f>C5+C6+C8</f>
        <v>0</v>
      </c>
      <c r="D10" s="28"/>
    </row>
    <row r="11" spans="2:4" ht="15.75" thickBot="1">
      <c r="B11" s="24" t="s">
        <v>361</v>
      </c>
      <c r="C11" s="27" t="str">
        <f>IF(C10&gt;D9,C10-D9,IF(C10&lt;D9," ",))</f>
        <v> </v>
      </c>
      <c r="D11" s="28"/>
    </row>
    <row r="12" spans="2:4" ht="15.75" thickBot="1">
      <c r="B12" s="24" t="s">
        <v>362</v>
      </c>
      <c r="C12" s="27"/>
      <c r="D12" s="28">
        <f>IF(D9-C10,D9-C10,IF(D9&lt;=C10," ",))</f>
        <v>322160.58999999997</v>
      </c>
    </row>
    <row r="13" spans="2:4" ht="15.75" thickBot="1">
      <c r="B13" s="24" t="s">
        <v>363</v>
      </c>
      <c r="C13" s="27">
        <f>+'[1]GEÇİCİ  VERGİ  MATRAHI'!G26</f>
        <v>0</v>
      </c>
      <c r="D13" s="28"/>
    </row>
    <row r="14" spans="2:4" ht="15.75" thickBot="1">
      <c r="B14" s="24" t="s">
        <v>364</v>
      </c>
      <c r="C14" s="29"/>
      <c r="D14" s="28">
        <f>D12-C13</f>
        <v>322160.58999999997</v>
      </c>
    </row>
    <row r="15" spans="2:4" ht="15.75" thickBot="1">
      <c r="B15" s="24" t="s">
        <v>365</v>
      </c>
      <c r="C15" s="27"/>
      <c r="D15" s="28"/>
    </row>
    <row r="16" spans="2:4" ht="15.75" thickBot="1">
      <c r="B16" s="24" t="s">
        <v>366</v>
      </c>
      <c r="C16" s="27">
        <f>+'[1]GEÇİCİ  VERGİ  MATRAHI'!G25</f>
        <v>0</v>
      </c>
      <c r="D16" s="28"/>
    </row>
    <row r="17" spans="2:4" ht="15.75" thickBot="1">
      <c r="B17" s="24" t="s">
        <v>367</v>
      </c>
      <c r="C17" s="27"/>
      <c r="D17" s="28"/>
    </row>
    <row r="18" spans="2:4" ht="15.75" thickBot="1">
      <c r="B18" s="24" t="s">
        <v>368</v>
      </c>
      <c r="C18" s="27"/>
      <c r="D18" s="28"/>
    </row>
    <row r="19" spans="2:10" ht="15.75" thickBot="1">
      <c r="B19" s="24" t="s">
        <v>0</v>
      </c>
      <c r="C19" s="27">
        <f>SUM(C13:C18)</f>
        <v>0</v>
      </c>
      <c r="D19" s="28"/>
      <c r="G19" s="74"/>
      <c r="H19" s="74"/>
      <c r="I19" s="74"/>
      <c r="J19" s="74"/>
    </row>
    <row r="20" spans="2:10" ht="15.75" thickBot="1">
      <c r="B20" s="24" t="s">
        <v>369</v>
      </c>
      <c r="C20" s="27" t="str">
        <f>C11</f>
        <v> </v>
      </c>
      <c r="D20" s="28"/>
      <c r="G20" s="74"/>
      <c r="H20" s="74"/>
      <c r="I20" s="74"/>
      <c r="J20" s="74"/>
    </row>
    <row r="21" spans="2:10" ht="15.75" thickBot="1">
      <c r="B21" s="24" t="s">
        <v>370</v>
      </c>
      <c r="C21" s="27"/>
      <c r="D21" s="28">
        <f>D14-(C15+C16+C17+C18)</f>
        <v>322160.58999999997</v>
      </c>
      <c r="G21" s="74"/>
      <c r="H21" s="74"/>
      <c r="I21" s="74"/>
      <c r="J21" s="74"/>
    </row>
    <row r="22" spans="2:4" ht="15.75" thickBot="1">
      <c r="B22" s="24" t="s">
        <v>371</v>
      </c>
      <c r="C22" s="27"/>
      <c r="D22" s="28"/>
    </row>
    <row r="23" spans="2:4" ht="15.75" thickBot="1">
      <c r="B23" s="24" t="s">
        <v>370</v>
      </c>
      <c r="C23" s="27"/>
      <c r="D23" s="28">
        <f>D21</f>
        <v>322160.58999999997</v>
      </c>
    </row>
    <row r="24" spans="2:4" ht="15.75" thickBot="1">
      <c r="B24" s="25" t="s">
        <v>372</v>
      </c>
      <c r="C24" s="27"/>
      <c r="D24" s="26">
        <f>'[1]GEÇİCİ  VERGİ  MATRAHI'!H23</f>
        <v>0.2</v>
      </c>
    </row>
    <row r="25" spans="2:4" ht="15.75" thickBot="1">
      <c r="B25" s="24" t="s">
        <v>373</v>
      </c>
      <c r="C25" s="27"/>
      <c r="D25" s="28">
        <f>IF(D24=0.3,D23*D24,IF(D24&lt;&gt;0.3,D23*D24,IF(D12&lt;=C19," ")))</f>
        <v>64432.117999999995</v>
      </c>
    </row>
    <row r="26" spans="2:4" ht="15.75" thickBot="1">
      <c r="B26" s="24" t="s">
        <v>374</v>
      </c>
      <c r="C26" s="28">
        <f>+'GEÇİCİ MATRAHI '!I30</f>
        <v>5600</v>
      </c>
      <c r="D26" s="28"/>
    </row>
    <row r="27" spans="2:4" ht="15.75" thickBot="1">
      <c r="B27" s="24" t="s">
        <v>375</v>
      </c>
      <c r="C27" s="28"/>
      <c r="D27" s="28">
        <f>D25</f>
        <v>64432.117999999995</v>
      </c>
    </row>
    <row r="28" spans="2:4" ht="15.75" thickBot="1">
      <c r="B28" s="24" t="s">
        <v>376</v>
      </c>
      <c r="C28" s="30"/>
      <c r="D28" s="28"/>
    </row>
    <row r="29" spans="2:4" ht="15.75" thickBot="1">
      <c r="B29" s="24" t="s">
        <v>377</v>
      </c>
      <c r="C29" s="28">
        <f>+C26+C28</f>
        <v>5600</v>
      </c>
      <c r="D29" s="28"/>
    </row>
    <row r="30" spans="2:4" ht="15.75" thickBot="1">
      <c r="B30" s="31" t="s">
        <v>378</v>
      </c>
      <c r="C30" s="28"/>
      <c r="D30" s="32">
        <f>IF(D25&gt;(C26+C28),D25-(C26+C28),IF(D25&lt;=(C26+C28)," ",))</f>
        <v>58832.117999999995</v>
      </c>
    </row>
    <row r="31" spans="2:4" ht="15.75" thickBot="1">
      <c r="B31" s="24" t="s">
        <v>379</v>
      </c>
      <c r="C31" s="18" t="str">
        <f>IF(C29&gt;D25,C29-D25,IF(C29&lt;=D25," ",))</f>
        <v> </v>
      </c>
      <c r="D31" s="33"/>
    </row>
    <row r="32" spans="2:4" ht="12.75">
      <c r="B32" s="44"/>
      <c r="C32" s="44"/>
      <c r="D32" s="44"/>
    </row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2.75"/>
    <row r="198" s="44" customFormat="1" ht="12.75"/>
    <row r="199" s="44" customFormat="1" ht="12.75"/>
    <row r="200" s="44" customFormat="1" ht="12.75"/>
    <row r="201" s="44" customFormat="1" ht="12.75"/>
    <row r="202" s="44" customFormat="1" ht="12.75"/>
    <row r="203" s="44" customFormat="1" ht="12.75"/>
    <row r="204" s="44" customFormat="1" ht="12.75"/>
    <row r="205" s="44" customFormat="1" ht="12.75"/>
    <row r="206" s="44" customFormat="1" ht="12.75"/>
    <row r="207" s="44" customFormat="1" ht="12.75"/>
    <row r="208" s="44" customFormat="1" ht="12.75"/>
    <row r="209" s="44" customFormat="1" ht="12.75"/>
    <row r="210" s="44" customFormat="1" ht="12.75"/>
    <row r="211" s="44" customFormat="1" ht="12.75"/>
    <row r="212" s="44" customFormat="1" ht="12.75"/>
    <row r="213" s="44" customFormat="1" ht="12.75"/>
    <row r="214" s="44" customFormat="1" ht="12.75"/>
    <row r="215" s="44" customFormat="1" ht="12.75"/>
    <row r="216" s="44" customFormat="1" ht="12.75"/>
    <row r="217" s="44" customFormat="1" ht="12.75"/>
    <row r="218" s="44" customFormat="1" ht="12.75"/>
    <row r="219" s="44" customFormat="1" ht="12.75"/>
    <row r="220" s="44" customFormat="1" ht="12.75"/>
    <row r="221" s="44" customFormat="1" ht="12.75"/>
    <row r="222" s="44" customFormat="1" ht="12.75"/>
    <row r="223" s="44" customFormat="1" ht="12.75"/>
    <row r="224" s="44" customFormat="1" ht="12.75"/>
    <row r="225" s="44" customFormat="1" ht="12.75"/>
    <row r="226" s="44" customFormat="1" ht="12.75"/>
    <row r="227" s="44" customFormat="1" ht="12.75"/>
    <row r="228" s="44" customFormat="1" ht="12.75"/>
    <row r="229" s="44" customFormat="1" ht="12.75"/>
    <row r="230" s="44" customFormat="1" ht="12.75"/>
    <row r="231" s="44" customFormat="1" ht="12.75"/>
    <row r="232" s="44" customFormat="1" ht="12.75"/>
    <row r="233" s="44" customFormat="1" ht="12.75"/>
    <row r="234" s="44" customFormat="1" ht="12.75"/>
    <row r="235" s="44" customFormat="1" ht="12.75"/>
    <row r="236" s="44" customFormat="1" ht="12.75"/>
    <row r="237" s="44" customFormat="1" ht="12.75"/>
    <row r="238" s="44" customFormat="1" ht="12.75"/>
    <row r="239" s="44" customFormat="1" ht="12.75"/>
    <row r="240" s="44" customFormat="1" ht="12.75"/>
    <row r="241" s="44" customFormat="1" ht="12.75"/>
    <row r="242" s="44" customFormat="1" ht="12.75"/>
    <row r="243" s="44" customFormat="1" ht="12.75"/>
    <row r="244" s="44" customFormat="1" ht="12.75"/>
    <row r="245" s="44" customFormat="1" ht="12.75"/>
    <row r="246" s="44" customFormat="1" ht="12.75"/>
    <row r="247" s="44" customFormat="1" ht="12.75"/>
    <row r="248" s="44" customFormat="1" ht="12.75"/>
    <row r="249" s="44" customFormat="1" ht="12.75"/>
    <row r="250" s="44" customFormat="1" ht="12.75"/>
    <row r="251" s="44" customFormat="1" ht="12.75"/>
    <row r="252" s="44" customFormat="1" ht="12.75"/>
    <row r="253" s="44" customFormat="1" ht="12.75"/>
    <row r="254" s="44" customFormat="1" ht="12.75"/>
    <row r="255" s="44" customFormat="1" ht="12.75"/>
    <row r="256" s="44" customFormat="1" ht="12.75"/>
    <row r="257" s="44" customFormat="1" ht="12.75"/>
    <row r="258" s="44" customFormat="1" ht="12.75"/>
    <row r="259" s="44" customFormat="1" ht="12.75"/>
    <row r="260" s="44" customFormat="1" ht="12.75"/>
    <row r="261" s="44" customFormat="1" ht="12.75"/>
    <row r="262" s="44" customFormat="1" ht="12.75"/>
    <row r="263" s="44" customFormat="1" ht="12.75"/>
    <row r="264" s="44" customFormat="1" ht="12.75"/>
    <row r="265" s="44" customFormat="1" ht="12.75"/>
    <row r="266" s="44" customFormat="1" ht="12.75"/>
    <row r="267" s="44" customFormat="1" ht="12.75"/>
    <row r="268" s="44" customFormat="1" ht="12.75"/>
    <row r="269" s="44" customFormat="1" ht="12.75"/>
    <row r="270" s="44" customFormat="1" ht="12.75"/>
    <row r="271" s="44" customFormat="1" ht="12.75"/>
    <row r="272" s="44" customFormat="1" ht="12.75"/>
    <row r="273" s="44" customFormat="1" ht="12.75"/>
    <row r="274" s="44" customFormat="1" ht="12.75"/>
    <row r="275" s="44" customFormat="1" ht="12.75"/>
    <row r="276" s="44" customFormat="1" ht="12.75"/>
    <row r="277" s="44" customFormat="1" ht="12.75"/>
    <row r="278" s="44" customFormat="1" ht="12.75"/>
    <row r="279" s="44" customFormat="1" ht="12.75"/>
    <row r="280" s="44" customFormat="1" ht="12.75"/>
    <row r="281" s="44" customFormat="1" ht="12.75"/>
    <row r="282" s="44" customFormat="1" ht="12.75"/>
    <row r="283" s="44" customFormat="1" ht="12.75"/>
    <row r="284" s="44" customFormat="1" ht="12.75"/>
    <row r="285" s="44" customFormat="1" ht="12.75"/>
    <row r="286" s="44" customFormat="1" ht="12.75"/>
    <row r="287" s="44" customFormat="1" ht="12.75"/>
    <row r="288" s="44" customFormat="1" ht="12.75"/>
    <row r="289" s="44" customFormat="1" ht="12.75"/>
    <row r="290" s="44" customFormat="1" ht="12.75"/>
    <row r="291" s="44" customFormat="1" ht="12.75"/>
    <row r="292" s="44" customFormat="1" ht="12.75"/>
    <row r="293" s="44" customFormat="1" ht="12.75"/>
    <row r="294" s="44" customFormat="1" ht="12.75"/>
    <row r="295" s="44" customFormat="1" ht="12.75"/>
    <row r="296" s="44" customFormat="1" ht="12.75"/>
    <row r="297" s="44" customFormat="1" ht="12.75"/>
    <row r="298" s="44" customFormat="1" ht="12.75"/>
    <row r="299" s="44" customFormat="1" ht="12.75"/>
    <row r="300" s="44" customFormat="1" ht="12.75"/>
    <row r="301" s="44" customFormat="1" ht="12.75"/>
    <row r="302" s="44" customFormat="1" ht="12.75"/>
    <row r="303" s="44" customFormat="1" ht="12.75"/>
    <row r="304" s="44" customFormat="1" ht="12.75"/>
    <row r="305" s="44" customFormat="1" ht="12.75"/>
    <row r="306" s="44" customFormat="1" ht="12.75"/>
    <row r="307" s="44" customFormat="1" ht="12.75"/>
    <row r="308" s="44" customFormat="1" ht="12.75"/>
    <row r="309" s="44" customFormat="1" ht="12.75"/>
    <row r="310" s="44" customFormat="1" ht="12.75"/>
    <row r="311" s="44" customFormat="1" ht="12.75"/>
    <row r="312" s="44" customFormat="1" ht="12.75"/>
    <row r="313" s="44" customFormat="1" ht="12.75"/>
    <row r="314" s="44" customFormat="1" ht="12.75"/>
    <row r="315" s="44" customFormat="1" ht="12.75"/>
    <row r="316" s="44" customFormat="1" ht="12.75"/>
    <row r="317" s="44" customFormat="1" ht="12.75"/>
    <row r="318" s="44" customFormat="1" ht="12.75"/>
    <row r="319" s="44" customFormat="1" ht="12.75"/>
    <row r="320" s="44" customFormat="1" ht="12.75"/>
    <row r="321" s="44" customFormat="1" ht="12.75"/>
    <row r="322" s="44" customFormat="1" ht="12.75"/>
    <row r="323" s="44" customFormat="1" ht="12.75"/>
    <row r="324" s="44" customFormat="1" ht="12.75"/>
    <row r="325" s="44" customFormat="1" ht="12.75"/>
    <row r="326" s="44" customFormat="1" ht="12.75"/>
    <row r="327" s="44" customFormat="1" ht="12.75"/>
    <row r="328" s="44" customFormat="1" ht="12.75"/>
    <row r="329" s="44" customFormat="1" ht="12.75"/>
    <row r="330" s="44" customFormat="1" ht="12.75"/>
    <row r="331" s="44" customFormat="1" ht="12.75"/>
    <row r="332" s="44" customFormat="1" ht="12.75"/>
    <row r="333" s="44" customFormat="1" ht="12.75"/>
    <row r="334" s="44" customFormat="1" ht="12.75"/>
    <row r="335" s="44" customFormat="1" ht="12.75"/>
    <row r="336" s="44" customFormat="1" ht="12.75"/>
    <row r="337" s="44" customFormat="1" ht="12.75"/>
    <row r="338" s="44" customFormat="1" ht="12.75"/>
    <row r="339" s="44" customFormat="1" ht="12.75"/>
    <row r="340" s="44" customFormat="1" ht="12.75"/>
    <row r="341" s="44" customFormat="1" ht="12.75"/>
    <row r="342" s="44" customFormat="1" ht="12.75"/>
    <row r="343" s="44" customFormat="1" ht="12.75"/>
    <row r="344" s="44" customFormat="1" ht="12.75"/>
    <row r="345" s="44" customFormat="1" ht="12.75"/>
    <row r="346" s="44" customFormat="1" ht="12.75"/>
    <row r="347" s="44" customFormat="1" ht="12.75"/>
    <row r="348" s="44" customFormat="1" ht="12.75"/>
    <row r="349" s="44" customFormat="1" ht="12.75"/>
    <row r="350" s="44" customFormat="1" ht="12.75"/>
    <row r="351" s="44" customFormat="1" ht="12.75"/>
    <row r="352" s="44" customFormat="1" ht="12.75"/>
    <row r="353" s="44" customFormat="1" ht="12.75"/>
    <row r="354" s="44" customFormat="1" ht="12.75"/>
    <row r="355" s="44" customFormat="1" ht="12.75"/>
    <row r="356" s="44" customFormat="1" ht="12.75"/>
    <row r="357" s="44" customFormat="1" ht="12.75"/>
    <row r="358" s="44" customFormat="1" ht="12.75"/>
    <row r="359" s="44" customFormat="1" ht="12.75"/>
    <row r="360" s="44" customFormat="1" ht="12.75"/>
    <row r="361" s="44" customFormat="1" ht="12.75"/>
    <row r="362" s="44" customFormat="1" ht="12.75"/>
    <row r="363" s="44" customFormat="1" ht="12.75"/>
    <row r="364" s="44" customFormat="1" ht="12.75"/>
    <row r="365" s="44" customFormat="1" ht="12.75"/>
    <row r="366" s="44" customFormat="1" ht="12.75"/>
    <row r="367" s="44" customFormat="1" ht="12.75"/>
    <row r="368" s="44" customFormat="1" ht="12.75"/>
    <row r="369" s="44" customFormat="1" ht="12.75"/>
    <row r="370" s="44" customFormat="1" ht="12.75"/>
    <row r="371" s="44" customFormat="1" ht="12.75"/>
    <row r="372" s="44" customFormat="1" ht="12.75"/>
    <row r="373" s="44" customFormat="1" ht="12.75"/>
    <row r="374" s="44" customFormat="1" ht="12.75"/>
    <row r="375" s="44" customFormat="1" ht="12.75"/>
    <row r="376" s="44" customFormat="1" ht="12.75"/>
    <row r="377" s="44" customFormat="1" ht="12.75"/>
    <row r="378" s="44" customFormat="1" ht="12.75"/>
    <row r="379" s="44" customFormat="1" ht="12.75"/>
    <row r="380" s="44" customFormat="1" ht="12.75"/>
    <row r="381" s="44" customFormat="1" ht="12.75"/>
    <row r="382" s="44" customFormat="1" ht="12.75"/>
    <row r="383" s="44" customFormat="1" ht="12.75"/>
    <row r="384" s="44" customFormat="1" ht="12.75"/>
    <row r="385" s="44" customFormat="1" ht="12.75"/>
    <row r="386" s="44" customFormat="1" ht="12.75"/>
    <row r="387" s="44" customFormat="1" ht="12.75"/>
    <row r="388" s="44" customFormat="1" ht="12.75"/>
    <row r="389" s="44" customFormat="1" ht="12.75"/>
    <row r="390" s="44" customFormat="1" ht="12.75"/>
    <row r="391" s="44" customFormat="1" ht="12.75"/>
    <row r="392" s="44" customFormat="1" ht="12.75"/>
    <row r="393" s="44" customFormat="1" ht="12.75"/>
    <row r="394" s="44" customFormat="1" ht="12.75"/>
    <row r="395" s="44" customFormat="1" ht="12.75"/>
    <row r="396" s="44" customFormat="1" ht="12.75"/>
    <row r="397" s="44" customFormat="1" ht="12.75"/>
    <row r="398" s="44" customFormat="1" ht="12.75"/>
    <row r="399" s="44" customFormat="1" ht="12.75"/>
    <row r="400" s="44" customFormat="1" ht="12.75"/>
  </sheetData>
  <mergeCells count="1">
    <mergeCell ref="B3:D3"/>
  </mergeCells>
  <printOptions/>
  <pageMargins left="2.27" right="0.52" top="0.47" bottom="0.69" header="0.5" footer="0.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Gelirler Genel Mudurlugu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T.C. Maliye Bakanligi</dc:creator>
  <cp:keywords/>
  <dc:description/>
  <cp:lastModifiedBy>lab</cp:lastModifiedBy>
  <cp:lastPrinted>2007-10-12T20:03:51Z</cp:lastPrinted>
  <dcterms:created xsi:type="dcterms:W3CDTF">2005-01-14T13:22:01Z</dcterms:created>
  <dcterms:modified xsi:type="dcterms:W3CDTF">2011-01-12T13:33:57Z</dcterms:modified>
  <cp:category/>
  <cp:version/>
  <cp:contentType/>
  <cp:contentStatus/>
</cp:coreProperties>
</file>